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2" yWindow="65428" windowWidth="12384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<sst xmlns="http://schemas.openxmlformats.org/spreadsheetml/2006/main" count="300" uniqueCount="48">
  <si>
    <t>p</t>
  </si>
  <si>
    <t>w/p</t>
  </si>
  <si>
    <t>n</t>
  </si>
  <si>
    <t>FZ</t>
  </si>
  <si>
    <t>low</t>
  </si>
  <si>
    <t>MCz</t>
  </si>
  <si>
    <t>Wafer ID</t>
  </si>
  <si>
    <t>Detector ID</t>
  </si>
  <si>
    <t>1 pair</t>
  </si>
  <si>
    <t>3 pairs</t>
  </si>
  <si>
    <t>C-V</t>
  </si>
  <si>
    <t>C-C</t>
  </si>
  <si>
    <t xml:space="preserve">Vdep </t>
  </si>
  <si>
    <t>Hamamatsu</t>
  </si>
  <si>
    <t>length(cm)</t>
  </si>
  <si>
    <t>type</t>
  </si>
  <si>
    <t>p-spray</t>
  </si>
  <si>
    <t>McZ</t>
  </si>
  <si>
    <t>Thickness(um)</t>
  </si>
  <si>
    <t>1pair</t>
  </si>
  <si>
    <t>3pair</t>
  </si>
  <si>
    <t>Interstrip/cm (pF/cm)</t>
  </si>
  <si>
    <t>interstrip-cap(pF)@200V</t>
  </si>
  <si>
    <t xml:space="preserve">C backplane(pF) </t>
  </si>
  <si>
    <t>total@200V</t>
  </si>
  <si>
    <t>C back(per strip)</t>
  </si>
  <si>
    <t>(length*pitch/thick)</t>
  </si>
  <si>
    <t>Total/strip</t>
  </si>
  <si>
    <t>total/stripcm</t>
  </si>
  <si>
    <t>Barb</t>
  </si>
  <si>
    <t>Cback/strip theory</t>
  </si>
  <si>
    <t>Cback theory(barb)</t>
  </si>
  <si>
    <t>ratio(Cint to C back)</t>
  </si>
  <si>
    <t>Noise</t>
  </si>
  <si>
    <t xml:space="preserve"> @ Vbis=100 V</t>
  </si>
  <si>
    <t>test structures</t>
  </si>
  <si>
    <t>SMART2</t>
  </si>
  <si>
    <t>SMART1</t>
  </si>
  <si>
    <t>high</t>
  </si>
  <si>
    <t>Manuf.</t>
  </si>
  <si>
    <t>w(implant)</t>
  </si>
  <si>
    <t>NA</t>
  </si>
  <si>
    <t>missing</t>
  </si>
  <si>
    <t>irraditaed</t>
  </si>
  <si>
    <t>2*10^16</t>
  </si>
  <si>
    <t xml:space="preserve">phi = </t>
  </si>
  <si>
    <t>5(56) -&gt;2</t>
  </si>
  <si>
    <t>8(82)-&gt;4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</si>
</sst>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</numFmts>
  <fonts count="1">
    <font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2" fontId="0" fillId="10" borderId="0" xfId="0" applyNumberForma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45">
      <selection activeCell="F67" sqref="F67"/>
    </sheetView>
  </sheetViews>
  <sheetFormatPr defaultColWidth="9.140625" defaultRowHeight="12.75"/>
  <cols>
    <col min="1" max="1" width="10.8515625" style="0" customWidth="1"/>
    <col min="2" max="2" width="10.57421875" style="0" customWidth="1"/>
    <col min="3" max="3" width="14.28125" style="0" customWidth="1"/>
    <col min="7" max="7" width="11.57421875" style="0" customWidth="1"/>
    <col min="8" max="8" width="13.8515625" style="0" customWidth="1"/>
    <col min="9" max="9" width="9.421875" style="0" customWidth="1"/>
    <col min="10" max="10" width="11.7109375" style="0" customWidth="1"/>
    <col min="14" max="14" width="12.00390625" style="1" customWidth="1"/>
    <col min="15" max="15" width="18.28125" style="1" customWidth="1"/>
    <col min="16" max="16" width="8.8515625" style="1" customWidth="1"/>
    <col min="17" max="17" width="12.57421875" style="0" customWidth="1"/>
    <col min="18" max="18" width="17.7109375" style="0" customWidth="1"/>
    <col min="19" max="19" width="21.28125" style="0" customWidth="1"/>
    <col min="20" max="20" width="18.140625" style="0" customWidth="1"/>
    <col min="21" max="21" width="20.28125" style="0" customWidth="1"/>
    <col min="22" max="22" width="20.140625" style="0" customWidth="1"/>
    <col min="23" max="23" width="20.7109375" style="0" customWidth="1"/>
    <col min="24" max="25" width="11.7109375" style="0" customWidth="1"/>
    <col min="26" max="26" width="12.28125" style="0" customWidth="1"/>
    <col min="27" max="27" width="12.57421875" style="0" customWidth="1"/>
  </cols>
  <sheetData>
    <row r="1" spans="1:26" ht="12.75">
      <c r="A1" t="s">
        <v>39</v>
      </c>
      <c r="B1" t="s">
        <v>6</v>
      </c>
      <c r="C1" t="s">
        <v>7</v>
      </c>
      <c r="E1" t="s">
        <v>15</v>
      </c>
      <c r="F1" t="s">
        <v>16</v>
      </c>
      <c r="G1" s="7" t="s">
        <v>14</v>
      </c>
      <c r="H1" s="7" t="s">
        <v>18</v>
      </c>
      <c r="I1" s="7" t="s">
        <v>0</v>
      </c>
      <c r="J1" s="7" t="s">
        <v>40</v>
      </c>
      <c r="K1" s="7" t="s">
        <v>1</v>
      </c>
      <c r="L1" s="6" t="s">
        <v>12</v>
      </c>
      <c r="M1" s="6"/>
      <c r="N1" s="5" t="s">
        <v>22</v>
      </c>
      <c r="O1" s="5"/>
      <c r="P1" s="2" t="s">
        <v>21</v>
      </c>
      <c r="Q1" s="2"/>
      <c r="R1" s="11" t="s">
        <v>23</v>
      </c>
      <c r="S1" s="11" t="s">
        <v>31</v>
      </c>
      <c r="T1" s="11" t="s">
        <v>25</v>
      </c>
      <c r="U1" s="11" t="s">
        <v>30</v>
      </c>
      <c r="V1" s="11" t="s">
        <v>30</v>
      </c>
      <c r="W1" s="15" t="s">
        <v>32</v>
      </c>
      <c r="X1" s="1" t="s">
        <v>27</v>
      </c>
      <c r="Y1" s="1" t="s">
        <v>28</v>
      </c>
      <c r="Z1" t="s">
        <v>33</v>
      </c>
    </row>
    <row r="2" spans="1:26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10</v>
      </c>
      <c r="M2" s="12" t="s">
        <v>11</v>
      </c>
      <c r="N2" s="13" t="s">
        <v>19</v>
      </c>
      <c r="O2" s="13" t="s">
        <v>20</v>
      </c>
      <c r="P2" s="13" t="s">
        <v>8</v>
      </c>
      <c r="Q2" s="13" t="s">
        <v>9</v>
      </c>
      <c r="R2" s="13" t="s">
        <v>24</v>
      </c>
      <c r="S2" s="12"/>
      <c r="T2" s="13"/>
      <c r="U2" s="13" t="s">
        <v>29</v>
      </c>
      <c r="V2" s="13" t="s">
        <v>26</v>
      </c>
      <c r="W2" s="12"/>
      <c r="X2" s="12"/>
      <c r="Y2" s="12"/>
      <c r="Z2" s="12" t="s">
        <v>34</v>
      </c>
    </row>
    <row r="3" spans="1:26" ht="12.75">
      <c r="A3" t="s">
        <v>13</v>
      </c>
      <c r="E3" t="s">
        <v>2</v>
      </c>
      <c r="G3">
        <v>5.88</v>
      </c>
      <c r="H3">
        <v>300</v>
      </c>
      <c r="I3">
        <v>50</v>
      </c>
      <c r="J3">
        <v>30</v>
      </c>
      <c r="K3">
        <f aca="true" t="shared" si="0" ref="K3:K66">J3/I3</f>
        <v>0.6</v>
      </c>
      <c r="L3">
        <v>50</v>
      </c>
      <c r="M3">
        <v>50</v>
      </c>
      <c r="P3" s="1">
        <v>1.9</v>
      </c>
      <c r="Q3" s="1"/>
      <c r="R3" s="1">
        <v>88</v>
      </c>
      <c r="S3" s="9">
        <f>(U3*0.004)/(I3*0.000001)</f>
        <v>71.27272727272728</v>
      </c>
      <c r="T3" s="4">
        <f>R3*(I3*10^-6)/(0.004)</f>
        <v>1.0999999999999999</v>
      </c>
      <c r="U3" s="8">
        <v>0.8909090909090909</v>
      </c>
      <c r="V3">
        <f>G3*I3/H3</f>
        <v>0.98</v>
      </c>
      <c r="X3" s="4"/>
      <c r="Y3" s="4"/>
      <c r="Z3">
        <v>900</v>
      </c>
    </row>
    <row r="4" spans="1:25" ht="12.75">
      <c r="A4" t="s">
        <v>36</v>
      </c>
      <c r="B4">
        <v>14</v>
      </c>
      <c r="C4">
        <v>3</v>
      </c>
      <c r="D4" t="s">
        <v>3</v>
      </c>
      <c r="E4" t="s">
        <v>0</v>
      </c>
      <c r="F4" t="s">
        <v>4</v>
      </c>
      <c r="G4">
        <v>4.46</v>
      </c>
      <c r="H4">
        <v>200</v>
      </c>
      <c r="I4">
        <v>50</v>
      </c>
      <c r="J4">
        <v>25</v>
      </c>
      <c r="K4">
        <f t="shared" si="0"/>
        <v>0.5</v>
      </c>
      <c r="N4" s="3">
        <v>7.7</v>
      </c>
      <c r="O4" s="3">
        <v>8.8</v>
      </c>
      <c r="P4" s="1">
        <f>N4/G4</f>
        <v>1.7264573991031391</v>
      </c>
      <c r="Q4" s="1">
        <f>O4/G4</f>
        <v>1.9730941704035876</v>
      </c>
      <c r="R4" s="4"/>
      <c r="S4" s="9">
        <f>(U4*0.004)/(I4*0.000001)</f>
        <v>79.28888888888889</v>
      </c>
      <c r="T4" s="4"/>
      <c r="U4" s="8">
        <v>0.991111111111111</v>
      </c>
      <c r="V4">
        <f aca="true" t="shared" si="1" ref="V4:V10">G4*I4/H4</f>
        <v>1.115</v>
      </c>
      <c r="W4">
        <f>O4/U4</f>
        <v>8.878923766816145</v>
      </c>
      <c r="X4" s="4">
        <f>U4+1.05*O4</f>
        <v>10.231111111111113</v>
      </c>
      <c r="Y4" s="4">
        <f>X4/G4</f>
        <v>2.29397110114599</v>
      </c>
    </row>
    <row r="5" spans="1:26" s="17" customFormat="1" ht="12.75">
      <c r="A5" t="s">
        <v>36</v>
      </c>
      <c r="B5" s="17">
        <v>14</v>
      </c>
      <c r="C5" s="17">
        <v>5</v>
      </c>
      <c r="D5" s="17" t="s">
        <v>3</v>
      </c>
      <c r="E5" s="17" t="s">
        <v>0</v>
      </c>
      <c r="F5" s="17" t="s">
        <v>4</v>
      </c>
      <c r="G5" s="17">
        <v>4.46</v>
      </c>
      <c r="H5" s="17">
        <v>200</v>
      </c>
      <c r="I5" s="17">
        <v>50</v>
      </c>
      <c r="J5" s="17">
        <v>15</v>
      </c>
      <c r="K5" s="17">
        <f>J5/I5</f>
        <v>0.3</v>
      </c>
      <c r="L5" s="17">
        <v>85</v>
      </c>
      <c r="N5" s="18"/>
      <c r="O5" s="18">
        <v>8.21</v>
      </c>
      <c r="P5" s="18"/>
      <c r="Q5" s="18">
        <f>O5/G5</f>
        <v>1.8408071748878925</v>
      </c>
      <c r="R5" s="18">
        <v>90.4</v>
      </c>
      <c r="S5" s="19">
        <f>(U5*0.004)/(I5*0.000001)</f>
        <v>82.97674418604652</v>
      </c>
      <c r="T5" s="19">
        <f>R5*(I5*10^-6)/(0.004)</f>
        <v>1.13</v>
      </c>
      <c r="U5" s="17">
        <v>1.0372093023255813</v>
      </c>
      <c r="V5" s="17">
        <f t="shared" si="1"/>
        <v>1.115</v>
      </c>
      <c r="W5" s="17">
        <f>O5/T5</f>
        <v>7.265486725663719</v>
      </c>
      <c r="X5" s="19">
        <f>T5+1.05*O5</f>
        <v>9.750500000000002</v>
      </c>
      <c r="Y5" s="19">
        <f>X5/G5</f>
        <v>2.186210762331839</v>
      </c>
      <c r="Z5" s="17">
        <v>950</v>
      </c>
    </row>
    <row r="6" spans="1:26" s="17" customFormat="1" ht="12.75">
      <c r="A6" t="s">
        <v>36</v>
      </c>
      <c r="B6" s="17">
        <v>14</v>
      </c>
      <c r="C6" s="17">
        <v>8</v>
      </c>
      <c r="D6" s="17" t="s">
        <v>3</v>
      </c>
      <c r="E6" s="17" t="s">
        <v>0</v>
      </c>
      <c r="F6" s="17" t="s">
        <v>4</v>
      </c>
      <c r="G6" s="17">
        <v>4.46</v>
      </c>
      <c r="H6" s="17">
        <v>200</v>
      </c>
      <c r="I6" s="17">
        <v>100</v>
      </c>
      <c r="J6" s="17">
        <v>35</v>
      </c>
      <c r="K6" s="17">
        <f t="shared" si="0"/>
        <v>0.35</v>
      </c>
      <c r="L6" s="17">
        <v>100</v>
      </c>
      <c r="N6" s="18">
        <v>5.8</v>
      </c>
      <c r="O6" s="18">
        <v>6.46</v>
      </c>
      <c r="P6" s="18">
        <f>N6/G6</f>
        <v>1.3004484304932735</v>
      </c>
      <c r="Q6" s="18">
        <f>O6/G6</f>
        <v>1.4484304932735426</v>
      </c>
      <c r="R6" s="18">
        <v>74.7</v>
      </c>
      <c r="S6" s="19">
        <f>(U6*0.004)/(I6*0.000001)</f>
        <v>75.91489361702129</v>
      </c>
      <c r="T6" s="19">
        <f>R6*(I6*10^-6)/(0.004)</f>
        <v>1.8674999999999997</v>
      </c>
      <c r="U6" s="17">
        <v>1.897872340425532</v>
      </c>
      <c r="V6" s="17">
        <f t="shared" si="1"/>
        <v>2.23</v>
      </c>
      <c r="W6" s="17">
        <f>O6/T6</f>
        <v>3.4591700133868812</v>
      </c>
      <c r="X6" s="19">
        <f>T6+1.05*O6</f>
        <v>8.650500000000001</v>
      </c>
      <c r="Y6" s="19">
        <f>X6/G6</f>
        <v>1.9395739910313903</v>
      </c>
      <c r="Z6" s="17">
        <v>850</v>
      </c>
    </row>
    <row r="7" spans="1:25" ht="12.75">
      <c r="A7" t="s">
        <v>36</v>
      </c>
      <c r="B7">
        <v>14</v>
      </c>
      <c r="C7">
        <v>10</v>
      </c>
      <c r="D7" t="s">
        <v>3</v>
      </c>
      <c r="E7" t="s">
        <v>0</v>
      </c>
      <c r="F7" t="s">
        <v>4</v>
      </c>
      <c r="G7">
        <v>4.46</v>
      </c>
      <c r="H7">
        <v>200</v>
      </c>
      <c r="I7">
        <v>100</v>
      </c>
      <c r="J7">
        <v>25</v>
      </c>
      <c r="K7">
        <f t="shared" si="0"/>
        <v>0.25</v>
      </c>
      <c r="N7" s="3"/>
      <c r="O7" s="3"/>
      <c r="Q7" s="1"/>
      <c r="R7" s="1"/>
      <c r="S7" s="9"/>
      <c r="T7" s="4"/>
      <c r="U7" s="8"/>
      <c r="V7">
        <f t="shared" si="1"/>
        <v>2.23</v>
      </c>
      <c r="X7" s="4"/>
      <c r="Y7" s="4"/>
    </row>
    <row r="8" spans="1:25" ht="12.75">
      <c r="A8" t="s">
        <v>36</v>
      </c>
      <c r="B8">
        <v>66</v>
      </c>
      <c r="C8">
        <v>3</v>
      </c>
      <c r="D8" t="s">
        <v>5</v>
      </c>
      <c r="E8" t="s">
        <v>0</v>
      </c>
      <c r="F8" t="s">
        <v>4</v>
      </c>
      <c r="G8">
        <v>4.46</v>
      </c>
      <c r="H8">
        <v>300</v>
      </c>
      <c r="I8">
        <v>50</v>
      </c>
      <c r="J8">
        <v>25</v>
      </c>
      <c r="K8">
        <f t="shared" si="0"/>
        <v>0.5</v>
      </c>
      <c r="N8" s="3">
        <v>9.3</v>
      </c>
      <c r="O8" s="3">
        <v>10.6</v>
      </c>
      <c r="P8" s="1">
        <f>N8/G8</f>
        <v>2.085201793721973</v>
      </c>
      <c r="Q8" s="1">
        <f>O8/G8</f>
        <v>2.3766816143497755</v>
      </c>
      <c r="R8" s="9"/>
      <c r="S8" s="9">
        <f>(U8*0.004)/(I8*0.000001)</f>
        <v>54.8923076923077</v>
      </c>
      <c r="T8" s="4"/>
      <c r="U8" s="8">
        <v>0.6861538461538462</v>
      </c>
      <c r="V8">
        <f t="shared" si="1"/>
        <v>0.7433333333333333</v>
      </c>
      <c r="W8">
        <f>O8/U8</f>
        <v>15.448430493273541</v>
      </c>
      <c r="X8" s="4">
        <f>U8+1.05*O8</f>
        <v>11.816153846153847</v>
      </c>
      <c r="Y8" s="4">
        <f>X8/G8</f>
        <v>2.6493618489134185</v>
      </c>
    </row>
    <row r="9" spans="1:26" s="17" customFormat="1" ht="12.75">
      <c r="A9" t="s">
        <v>36</v>
      </c>
      <c r="B9" s="17">
        <v>66</v>
      </c>
      <c r="C9" s="17">
        <v>5</v>
      </c>
      <c r="D9" s="17" t="s">
        <v>5</v>
      </c>
      <c r="E9" s="17" t="s">
        <v>0</v>
      </c>
      <c r="F9" s="17" t="s">
        <v>4</v>
      </c>
      <c r="G9" s="17">
        <v>4.46</v>
      </c>
      <c r="H9" s="17">
        <v>300</v>
      </c>
      <c r="I9" s="17">
        <v>50</v>
      </c>
      <c r="J9" s="17">
        <v>15</v>
      </c>
      <c r="K9" s="17">
        <f t="shared" si="0"/>
        <v>0.3</v>
      </c>
      <c r="L9" s="17">
        <v>80</v>
      </c>
      <c r="M9" s="17">
        <v>80</v>
      </c>
      <c r="N9" s="18"/>
      <c r="O9" s="18">
        <v>8.66</v>
      </c>
      <c r="P9" s="18">
        <v>2.77</v>
      </c>
      <c r="Q9" s="18">
        <f>O9/G9</f>
        <v>1.9417040358744395</v>
      </c>
      <c r="R9" s="18">
        <v>61.7</v>
      </c>
      <c r="S9" s="19">
        <f>(U9*0.004)/(I9*0.000001)</f>
        <v>56.63492063492064</v>
      </c>
      <c r="T9" s="19">
        <f>R9*(I9*10^-6)/(0.004)</f>
        <v>0.77125</v>
      </c>
      <c r="U9" s="17">
        <v>0.7079365079365079</v>
      </c>
      <c r="V9" s="17">
        <f t="shared" si="1"/>
        <v>0.7433333333333333</v>
      </c>
      <c r="W9" s="17">
        <f>O9/T9</f>
        <v>11.228525121555917</v>
      </c>
      <c r="X9" s="19">
        <f>T9+1.05*O9</f>
        <v>9.86425</v>
      </c>
      <c r="Y9" s="19">
        <f>X9/G9</f>
        <v>2.2117152466367713</v>
      </c>
      <c r="Z9" s="17">
        <v>800</v>
      </c>
    </row>
    <row r="10" spans="1:26" s="17" customFormat="1" ht="12.75">
      <c r="A10" t="s">
        <v>36</v>
      </c>
      <c r="B10" s="17">
        <v>66</v>
      </c>
      <c r="C10" s="17">
        <v>8</v>
      </c>
      <c r="D10" s="17" t="s">
        <v>17</v>
      </c>
      <c r="E10" s="17" t="s">
        <v>0</v>
      </c>
      <c r="F10" s="17" t="s">
        <v>4</v>
      </c>
      <c r="G10" s="17">
        <v>4.46</v>
      </c>
      <c r="H10" s="17">
        <v>300</v>
      </c>
      <c r="I10" s="17">
        <v>100</v>
      </c>
      <c r="J10" s="17">
        <v>35</v>
      </c>
      <c r="K10" s="17">
        <f t="shared" si="0"/>
        <v>0.35</v>
      </c>
      <c r="L10" s="17">
        <v>65</v>
      </c>
      <c r="N10" s="18">
        <v>4.8</v>
      </c>
      <c r="O10" s="18">
        <v>5.88</v>
      </c>
      <c r="P10" s="18">
        <f>N10/G10</f>
        <v>1.0762331838565022</v>
      </c>
      <c r="Q10" s="18">
        <f>O10/G10</f>
        <v>1.3183856502242153</v>
      </c>
      <c r="R10" s="18">
        <v>58.3</v>
      </c>
      <c r="S10" s="19">
        <f>(U10*0.004)/(I10*0.000001)</f>
        <v>53.25373134328358</v>
      </c>
      <c r="T10" s="19">
        <f>R10*(I10*10^-6)/(0.004)</f>
        <v>1.4574999999999998</v>
      </c>
      <c r="U10" s="17">
        <v>1.3313432835820895</v>
      </c>
      <c r="V10" s="17">
        <f t="shared" si="1"/>
        <v>1.4866666666666666</v>
      </c>
      <c r="W10" s="17">
        <f>O10/T10</f>
        <v>4.034305317324185</v>
      </c>
      <c r="X10" s="19">
        <f>T10+1.05*O10</f>
        <v>7.6315</v>
      </c>
      <c r="Y10" s="19">
        <f>X10/G10</f>
        <v>1.71109865470852</v>
      </c>
      <c r="Z10" s="17">
        <v>800</v>
      </c>
    </row>
    <row r="11" spans="1:19" ht="12.75">
      <c r="A11" t="s">
        <v>36</v>
      </c>
      <c r="B11">
        <v>66</v>
      </c>
      <c r="C11">
        <v>10</v>
      </c>
      <c r="D11" t="s">
        <v>17</v>
      </c>
      <c r="E11" t="s">
        <v>0</v>
      </c>
      <c r="F11" t="s">
        <v>4</v>
      </c>
      <c r="G11">
        <v>4.46</v>
      </c>
      <c r="H11">
        <v>300</v>
      </c>
      <c r="I11">
        <v>100</v>
      </c>
      <c r="J11">
        <v>25</v>
      </c>
      <c r="K11">
        <f t="shared" si="0"/>
        <v>0.25</v>
      </c>
      <c r="S11" s="8"/>
    </row>
    <row r="12" spans="1:26" ht="12.75">
      <c r="A12" t="s">
        <v>36</v>
      </c>
      <c r="B12">
        <v>37</v>
      </c>
      <c r="C12">
        <v>3</v>
      </c>
      <c r="D12" t="s">
        <v>3</v>
      </c>
      <c r="E12" t="s">
        <v>0</v>
      </c>
      <c r="F12" t="s">
        <v>38</v>
      </c>
      <c r="G12">
        <v>4.46</v>
      </c>
      <c r="H12">
        <v>200</v>
      </c>
      <c r="I12">
        <v>50</v>
      </c>
      <c r="J12">
        <v>25</v>
      </c>
      <c r="K12">
        <f t="shared" si="0"/>
        <v>0.5</v>
      </c>
      <c r="Z12" s="8"/>
    </row>
    <row r="13" spans="1:16" s="17" customFormat="1" ht="12.75">
      <c r="A13" t="s">
        <v>36</v>
      </c>
      <c r="B13" s="17">
        <v>37</v>
      </c>
      <c r="C13" s="17">
        <v>5</v>
      </c>
      <c r="D13" s="17" t="s">
        <v>3</v>
      </c>
      <c r="E13" s="17" t="s">
        <v>0</v>
      </c>
      <c r="F13" s="17" t="s">
        <v>38</v>
      </c>
      <c r="G13" s="17">
        <v>4.46</v>
      </c>
      <c r="H13" s="17">
        <v>200</v>
      </c>
      <c r="I13" s="17">
        <v>50</v>
      </c>
      <c r="J13" s="17">
        <v>15</v>
      </c>
      <c r="K13" s="17">
        <f t="shared" si="0"/>
        <v>0.3</v>
      </c>
      <c r="N13" s="18"/>
      <c r="O13" s="18"/>
      <c r="P13" s="18"/>
    </row>
    <row r="14" spans="1:25" s="17" customFormat="1" ht="12.75">
      <c r="A14" t="s">
        <v>36</v>
      </c>
      <c r="B14" s="17">
        <v>37</v>
      </c>
      <c r="C14" s="17">
        <v>8</v>
      </c>
      <c r="D14" s="17" t="s">
        <v>3</v>
      </c>
      <c r="E14" s="17" t="s">
        <v>0</v>
      </c>
      <c r="F14" s="17" t="s">
        <v>38</v>
      </c>
      <c r="G14" s="17">
        <v>4.46</v>
      </c>
      <c r="H14" s="17">
        <v>200</v>
      </c>
      <c r="I14" s="17">
        <v>100</v>
      </c>
      <c r="J14" s="17">
        <v>35</v>
      </c>
      <c r="K14" s="17">
        <f t="shared" si="0"/>
        <v>0.35</v>
      </c>
      <c r="N14" s="18"/>
      <c r="O14" s="18"/>
      <c r="P14" s="18"/>
      <c r="Q14" s="18"/>
      <c r="T14" s="19"/>
      <c r="X14" s="19"/>
      <c r="Y14" s="19"/>
    </row>
    <row r="15" spans="1:27" ht="12.75">
      <c r="A15" t="s">
        <v>36</v>
      </c>
      <c r="B15">
        <v>37</v>
      </c>
      <c r="C15" s="8">
        <v>10</v>
      </c>
      <c r="D15" t="s">
        <v>3</v>
      </c>
      <c r="E15" s="8" t="s">
        <v>0</v>
      </c>
      <c r="F15" t="s">
        <v>38</v>
      </c>
      <c r="G15">
        <v>4.46</v>
      </c>
      <c r="H15">
        <v>200</v>
      </c>
      <c r="I15" s="8">
        <v>100</v>
      </c>
      <c r="J15">
        <v>25</v>
      </c>
      <c r="K15">
        <f t="shared" si="0"/>
        <v>0.25</v>
      </c>
      <c r="L15" s="8"/>
      <c r="M15" s="8"/>
      <c r="N15" s="3"/>
      <c r="O15" s="3"/>
      <c r="P15" s="3"/>
      <c r="Q15" s="3"/>
      <c r="R15" s="8"/>
      <c r="S15" s="8"/>
      <c r="T15" s="9"/>
      <c r="U15" s="8"/>
      <c r="X15" s="9"/>
      <c r="Y15" s="9"/>
      <c r="Z15" s="8"/>
      <c r="AA15" s="8"/>
    </row>
    <row r="16" spans="1:27" ht="12.75">
      <c r="A16" t="s">
        <v>36</v>
      </c>
      <c r="B16" s="8">
        <v>182</v>
      </c>
      <c r="C16">
        <v>3</v>
      </c>
      <c r="D16" s="8" t="s">
        <v>17</v>
      </c>
      <c r="E16" s="8" t="s">
        <v>0</v>
      </c>
      <c r="F16" t="s">
        <v>38</v>
      </c>
      <c r="G16">
        <v>4.46</v>
      </c>
      <c r="H16">
        <v>300</v>
      </c>
      <c r="I16" s="8">
        <v>50</v>
      </c>
      <c r="J16">
        <v>25</v>
      </c>
      <c r="K16">
        <f t="shared" si="0"/>
        <v>0.5</v>
      </c>
      <c r="L16" s="8"/>
      <c r="M16" s="8"/>
      <c r="N16" s="3"/>
      <c r="O16" s="3"/>
      <c r="P16" s="3"/>
      <c r="Q16" s="3"/>
      <c r="R16" s="8"/>
      <c r="S16" s="8"/>
      <c r="T16" s="9"/>
      <c r="U16" s="8"/>
      <c r="X16" s="9"/>
      <c r="Y16" s="9"/>
      <c r="Z16" s="8"/>
      <c r="AA16" s="8"/>
    </row>
    <row r="17" spans="1:25" s="17" customFormat="1" ht="12.75">
      <c r="A17" s="8" t="s">
        <v>36</v>
      </c>
      <c r="B17" s="17">
        <v>182</v>
      </c>
      <c r="C17" s="17">
        <v>5</v>
      </c>
      <c r="D17" s="17" t="s">
        <v>17</v>
      </c>
      <c r="E17" s="17" t="s">
        <v>0</v>
      </c>
      <c r="F17" s="17" t="s">
        <v>38</v>
      </c>
      <c r="G17" s="17">
        <v>4.46</v>
      </c>
      <c r="H17" s="17">
        <v>300</v>
      </c>
      <c r="I17" s="17">
        <v>50</v>
      </c>
      <c r="J17" s="17">
        <v>15</v>
      </c>
      <c r="K17" s="17">
        <f t="shared" si="0"/>
        <v>0.3</v>
      </c>
      <c r="N17" s="18"/>
      <c r="O17" s="18"/>
      <c r="P17" s="18"/>
      <c r="Q17" s="18"/>
      <c r="T17" s="19"/>
      <c r="X17" s="19"/>
      <c r="Y17" s="19"/>
    </row>
    <row r="18" spans="1:25" s="17" customFormat="1" ht="12.75">
      <c r="A18" s="8" t="s">
        <v>36</v>
      </c>
      <c r="B18" s="17">
        <v>182</v>
      </c>
      <c r="C18" s="17">
        <v>8</v>
      </c>
      <c r="D18" s="17" t="s">
        <v>17</v>
      </c>
      <c r="E18" s="17" t="s">
        <v>0</v>
      </c>
      <c r="F18" s="17" t="s">
        <v>38</v>
      </c>
      <c r="G18" s="17">
        <v>4.46</v>
      </c>
      <c r="H18" s="17">
        <v>300</v>
      </c>
      <c r="I18" s="17">
        <v>100</v>
      </c>
      <c r="J18" s="17">
        <v>35</v>
      </c>
      <c r="K18" s="17">
        <f t="shared" si="0"/>
        <v>0.35</v>
      </c>
      <c r="L18" s="18"/>
      <c r="M18" s="18"/>
      <c r="N18" s="18"/>
      <c r="O18" s="18"/>
      <c r="P18" s="18"/>
      <c r="T18" s="19"/>
      <c r="X18" s="19"/>
      <c r="Y18" s="19"/>
    </row>
    <row r="19" spans="1:27" ht="12.75">
      <c r="A19" t="s">
        <v>36</v>
      </c>
      <c r="B19" s="8">
        <v>182</v>
      </c>
      <c r="C19">
        <v>10</v>
      </c>
      <c r="D19" s="8" t="s">
        <v>17</v>
      </c>
      <c r="E19" s="8" t="s">
        <v>0</v>
      </c>
      <c r="F19" t="s">
        <v>38</v>
      </c>
      <c r="G19">
        <v>4.46</v>
      </c>
      <c r="H19">
        <v>300</v>
      </c>
      <c r="I19" s="8">
        <v>100</v>
      </c>
      <c r="J19">
        <v>25</v>
      </c>
      <c r="K19">
        <f t="shared" si="0"/>
        <v>0.25</v>
      </c>
      <c r="L19" s="8"/>
      <c r="M19" s="3"/>
      <c r="N19" s="3"/>
      <c r="O19" s="3"/>
      <c r="P19" s="3"/>
      <c r="Q19" s="3"/>
      <c r="R19" s="8"/>
      <c r="S19" s="8"/>
      <c r="T19" s="8"/>
      <c r="U19" s="8"/>
      <c r="X19" s="9"/>
      <c r="Y19" s="9"/>
      <c r="Z19" s="8"/>
      <c r="AA19" s="8"/>
    </row>
    <row r="20" spans="1:27" ht="12.75">
      <c r="A20" t="s">
        <v>36</v>
      </c>
      <c r="B20" s="8">
        <v>260</v>
      </c>
      <c r="C20" s="8">
        <v>1</v>
      </c>
      <c r="D20" s="8" t="s">
        <v>17</v>
      </c>
      <c r="E20" s="8" t="s">
        <v>0</v>
      </c>
      <c r="F20" t="s">
        <v>38</v>
      </c>
      <c r="G20">
        <v>4.46</v>
      </c>
      <c r="H20">
        <v>300</v>
      </c>
      <c r="I20" s="8">
        <v>50</v>
      </c>
      <c r="J20" s="8">
        <v>15</v>
      </c>
      <c r="K20">
        <f t="shared" si="0"/>
        <v>0.3</v>
      </c>
      <c r="L20" s="8"/>
      <c r="M20" s="3"/>
      <c r="N20" s="3"/>
      <c r="O20" s="3"/>
      <c r="P20" s="3"/>
      <c r="Q20" s="8"/>
      <c r="R20" s="8"/>
      <c r="S20" s="8"/>
      <c r="T20" s="9"/>
      <c r="U20" s="9"/>
      <c r="X20" s="9"/>
      <c r="Y20" s="9"/>
      <c r="Z20" s="8"/>
      <c r="AA20" s="8"/>
    </row>
    <row r="21" spans="1:27" ht="12.75">
      <c r="A21" t="s">
        <v>36</v>
      </c>
      <c r="B21" s="8">
        <v>260</v>
      </c>
      <c r="C21" s="8">
        <v>2</v>
      </c>
      <c r="D21" s="8" t="s">
        <v>17</v>
      </c>
      <c r="E21" s="8" t="s">
        <v>0</v>
      </c>
      <c r="F21" t="s">
        <v>38</v>
      </c>
      <c r="G21">
        <v>4.46</v>
      </c>
      <c r="H21">
        <v>300</v>
      </c>
      <c r="I21" s="8">
        <v>50</v>
      </c>
      <c r="J21" s="8">
        <v>20</v>
      </c>
      <c r="K21">
        <f t="shared" si="0"/>
        <v>0.4</v>
      </c>
      <c r="L21" s="8"/>
      <c r="M21" s="3"/>
      <c r="N21" s="3"/>
      <c r="O21" s="3"/>
      <c r="P21" s="3"/>
      <c r="Q21" s="8"/>
      <c r="R21" s="8"/>
      <c r="S21" s="8"/>
      <c r="T21" s="9"/>
      <c r="U21" s="9"/>
      <c r="X21" s="8"/>
      <c r="Y21" s="8"/>
      <c r="Z21" s="8"/>
      <c r="AA21" s="8"/>
    </row>
    <row r="22" spans="1:27" ht="12.75">
      <c r="A22" t="s">
        <v>36</v>
      </c>
      <c r="B22" s="8">
        <v>260</v>
      </c>
      <c r="C22" s="8">
        <v>3</v>
      </c>
      <c r="D22" s="8" t="s">
        <v>17</v>
      </c>
      <c r="E22" s="8" t="s">
        <v>0</v>
      </c>
      <c r="F22" t="s">
        <v>38</v>
      </c>
      <c r="G22">
        <v>4.46</v>
      </c>
      <c r="H22">
        <v>300</v>
      </c>
      <c r="I22" s="8">
        <v>50</v>
      </c>
      <c r="J22" s="8">
        <v>25</v>
      </c>
      <c r="K22">
        <f t="shared" si="0"/>
        <v>0.5</v>
      </c>
      <c r="L22" s="8"/>
      <c r="M22" s="3"/>
      <c r="N22" s="3"/>
      <c r="O22" s="3"/>
      <c r="P22" s="3"/>
      <c r="Q22" s="8"/>
      <c r="R22" s="8"/>
      <c r="S22" s="8"/>
      <c r="T22" s="9"/>
      <c r="U22" s="9"/>
      <c r="X22" s="8"/>
      <c r="Y22" s="8"/>
      <c r="Z22" s="8"/>
      <c r="AA22" s="8"/>
    </row>
    <row r="23" spans="1:27" ht="12.75">
      <c r="A23" t="s">
        <v>36</v>
      </c>
      <c r="B23" s="8">
        <v>260</v>
      </c>
      <c r="C23" s="8">
        <v>4</v>
      </c>
      <c r="D23" s="8" t="s">
        <v>17</v>
      </c>
      <c r="E23" s="8" t="s">
        <v>0</v>
      </c>
      <c r="F23" t="s">
        <v>38</v>
      </c>
      <c r="G23">
        <v>4.46</v>
      </c>
      <c r="H23">
        <v>300</v>
      </c>
      <c r="I23" s="8">
        <v>50</v>
      </c>
      <c r="J23" s="8">
        <v>15</v>
      </c>
      <c r="K23">
        <f t="shared" si="0"/>
        <v>0.3</v>
      </c>
      <c r="L23" s="8"/>
      <c r="M23" s="3"/>
      <c r="N23" s="3"/>
      <c r="O23" s="3"/>
      <c r="P23" s="3"/>
      <c r="Q23" s="8"/>
      <c r="R23" s="8"/>
      <c r="S23" s="8"/>
      <c r="T23" s="9"/>
      <c r="U23" s="9"/>
      <c r="X23" s="8"/>
      <c r="Y23" s="8"/>
      <c r="Z23" s="8"/>
      <c r="AA23" s="8"/>
    </row>
    <row r="24" spans="1:27" ht="12.75">
      <c r="A24" t="s">
        <v>36</v>
      </c>
      <c r="B24" s="8">
        <v>260</v>
      </c>
      <c r="C24" s="8">
        <v>5</v>
      </c>
      <c r="D24" s="8" t="s">
        <v>17</v>
      </c>
      <c r="E24" s="8" t="s">
        <v>0</v>
      </c>
      <c r="F24" t="s">
        <v>38</v>
      </c>
      <c r="G24">
        <v>4.46</v>
      </c>
      <c r="H24">
        <v>300</v>
      </c>
      <c r="I24" s="8">
        <v>50</v>
      </c>
      <c r="J24" s="8">
        <v>15</v>
      </c>
      <c r="K24">
        <f t="shared" si="0"/>
        <v>0.3</v>
      </c>
      <c r="L24" s="8"/>
      <c r="M24" s="3"/>
      <c r="N24" s="3"/>
      <c r="O24" s="3"/>
      <c r="P24" s="3"/>
      <c r="Q24" s="8"/>
      <c r="R24" s="8"/>
      <c r="S24" s="8"/>
      <c r="T24" s="9"/>
      <c r="U24" s="9"/>
      <c r="X24" s="3"/>
      <c r="Y24" s="3"/>
      <c r="Z24" s="8"/>
      <c r="AA24" s="8"/>
    </row>
    <row r="25" spans="1:27" ht="12.75">
      <c r="A25" t="s">
        <v>36</v>
      </c>
      <c r="B25" s="8">
        <v>260</v>
      </c>
      <c r="C25" s="8">
        <v>6</v>
      </c>
      <c r="D25" s="8" t="s">
        <v>17</v>
      </c>
      <c r="E25" s="8" t="s">
        <v>0</v>
      </c>
      <c r="F25" t="s">
        <v>38</v>
      </c>
      <c r="G25">
        <v>4.46</v>
      </c>
      <c r="H25">
        <v>300</v>
      </c>
      <c r="I25" s="8">
        <v>100</v>
      </c>
      <c r="J25" s="8">
        <v>15</v>
      </c>
      <c r="K25">
        <f t="shared" si="0"/>
        <v>0.15</v>
      </c>
      <c r="L25" s="8"/>
      <c r="M25" s="8"/>
      <c r="N25" s="3"/>
      <c r="O25" s="3"/>
      <c r="P25" s="10"/>
      <c r="Q25" s="3"/>
      <c r="R25" s="8"/>
      <c r="S25" s="8"/>
      <c r="T25" s="9"/>
      <c r="U25" s="9"/>
      <c r="V25" s="10"/>
      <c r="W25" s="10"/>
      <c r="X25" s="10"/>
      <c r="Y25" s="10"/>
      <c r="Z25" s="8"/>
      <c r="AA25" s="8"/>
    </row>
    <row r="26" spans="1:27" ht="12.75">
      <c r="A26" t="s">
        <v>36</v>
      </c>
      <c r="B26" s="8">
        <v>260</v>
      </c>
      <c r="C26" s="8">
        <v>7</v>
      </c>
      <c r="D26" s="8" t="s">
        <v>17</v>
      </c>
      <c r="E26" s="8" t="s">
        <v>0</v>
      </c>
      <c r="F26" t="s">
        <v>38</v>
      </c>
      <c r="G26">
        <v>4.46</v>
      </c>
      <c r="H26">
        <v>300</v>
      </c>
      <c r="I26" s="8">
        <v>100</v>
      </c>
      <c r="J26" s="8">
        <v>25</v>
      </c>
      <c r="K26">
        <f t="shared" si="0"/>
        <v>0.25</v>
      </c>
      <c r="L26" s="8"/>
      <c r="M26" s="8"/>
      <c r="N26" s="3"/>
      <c r="O26" s="3"/>
      <c r="P26" s="10"/>
      <c r="Q26" s="3"/>
      <c r="R26" s="8"/>
      <c r="S26" s="8"/>
      <c r="T26" s="9"/>
      <c r="U26" s="9"/>
      <c r="V26" s="10"/>
      <c r="W26" s="10"/>
      <c r="X26" s="10"/>
      <c r="Y26" s="10"/>
      <c r="Z26" s="8"/>
      <c r="AA26" s="8"/>
    </row>
    <row r="27" spans="1:21" ht="12.75">
      <c r="A27" t="s">
        <v>36</v>
      </c>
      <c r="B27" s="8">
        <v>260</v>
      </c>
      <c r="C27" s="8">
        <v>8</v>
      </c>
      <c r="D27" s="8" t="s">
        <v>17</v>
      </c>
      <c r="E27" s="8" t="s">
        <v>0</v>
      </c>
      <c r="F27" t="s">
        <v>38</v>
      </c>
      <c r="G27">
        <v>4.46</v>
      </c>
      <c r="H27">
        <v>300</v>
      </c>
      <c r="I27" s="8">
        <v>100</v>
      </c>
      <c r="J27" s="8">
        <v>35</v>
      </c>
      <c r="K27">
        <f t="shared" si="0"/>
        <v>0.35</v>
      </c>
      <c r="L27" s="8"/>
      <c r="M27" s="8"/>
      <c r="N27" s="3"/>
      <c r="O27" s="3"/>
      <c r="P27" s="3"/>
      <c r="Q27" s="8"/>
      <c r="R27" s="8"/>
      <c r="S27" s="8"/>
      <c r="T27" s="8"/>
      <c r="U27" s="8"/>
    </row>
    <row r="28" spans="1:11" ht="12.75">
      <c r="A28" t="s">
        <v>36</v>
      </c>
      <c r="B28" s="8">
        <v>260</v>
      </c>
      <c r="C28" s="8">
        <v>9</v>
      </c>
      <c r="D28" s="8" t="s">
        <v>17</v>
      </c>
      <c r="E28" s="8" t="s">
        <v>0</v>
      </c>
      <c r="F28" t="s">
        <v>38</v>
      </c>
      <c r="G28">
        <v>4.46</v>
      </c>
      <c r="H28">
        <v>300</v>
      </c>
      <c r="I28">
        <v>100</v>
      </c>
      <c r="J28" s="8">
        <v>25</v>
      </c>
      <c r="K28">
        <f t="shared" si="0"/>
        <v>0.25</v>
      </c>
    </row>
    <row r="29" spans="1:11" ht="12.75">
      <c r="A29" t="s">
        <v>36</v>
      </c>
      <c r="B29" s="8">
        <v>260</v>
      </c>
      <c r="C29" s="8">
        <v>10</v>
      </c>
      <c r="D29" s="8" t="s">
        <v>17</v>
      </c>
      <c r="E29" s="8" t="s">
        <v>0</v>
      </c>
      <c r="F29" t="s">
        <v>38</v>
      </c>
      <c r="G29">
        <v>4.46</v>
      </c>
      <c r="H29">
        <v>300</v>
      </c>
      <c r="I29">
        <v>100</v>
      </c>
      <c r="J29" s="8">
        <v>25</v>
      </c>
      <c r="K29">
        <f t="shared" si="0"/>
        <v>0.25</v>
      </c>
    </row>
    <row r="30" spans="1:8" ht="12.75">
      <c r="A30" t="s">
        <v>36</v>
      </c>
      <c r="B30" s="8">
        <v>260</v>
      </c>
      <c r="C30" s="8" t="s">
        <v>35</v>
      </c>
      <c r="D30" s="8" t="s">
        <v>17</v>
      </c>
      <c r="E30" s="8" t="s">
        <v>0</v>
      </c>
      <c r="F30" t="s">
        <v>38</v>
      </c>
      <c r="H30">
        <v>300</v>
      </c>
    </row>
    <row r="31" spans="1:11" ht="12.75">
      <c r="A31" t="s">
        <v>36</v>
      </c>
      <c r="B31" s="8">
        <v>68</v>
      </c>
      <c r="C31" s="8">
        <v>1</v>
      </c>
      <c r="D31" s="8" t="s">
        <v>3</v>
      </c>
      <c r="E31" s="8" t="s">
        <v>0</v>
      </c>
      <c r="F31" t="s">
        <v>38</v>
      </c>
      <c r="G31">
        <v>4.46</v>
      </c>
      <c r="H31">
        <v>200</v>
      </c>
      <c r="I31">
        <v>50</v>
      </c>
      <c r="J31" s="8">
        <v>15</v>
      </c>
      <c r="K31">
        <f t="shared" si="0"/>
        <v>0.3</v>
      </c>
    </row>
    <row r="32" spans="1:11" ht="12.75">
      <c r="A32" t="s">
        <v>36</v>
      </c>
      <c r="B32" s="8">
        <v>68</v>
      </c>
      <c r="C32" s="8">
        <v>2</v>
      </c>
      <c r="D32" s="8" t="s">
        <v>3</v>
      </c>
      <c r="E32" s="8" t="s">
        <v>0</v>
      </c>
      <c r="F32" t="s">
        <v>38</v>
      </c>
      <c r="G32">
        <v>4.46</v>
      </c>
      <c r="H32">
        <v>200</v>
      </c>
      <c r="I32">
        <v>50</v>
      </c>
      <c r="J32" s="8">
        <v>20</v>
      </c>
      <c r="K32">
        <f t="shared" si="0"/>
        <v>0.4</v>
      </c>
    </row>
    <row r="33" spans="1:11" ht="12.75">
      <c r="A33" t="s">
        <v>36</v>
      </c>
      <c r="B33" s="8">
        <v>68</v>
      </c>
      <c r="C33" s="8">
        <v>3</v>
      </c>
      <c r="D33" s="8" t="s">
        <v>3</v>
      </c>
      <c r="E33" s="8" t="s">
        <v>0</v>
      </c>
      <c r="F33" t="s">
        <v>38</v>
      </c>
      <c r="G33">
        <v>4.46</v>
      </c>
      <c r="H33">
        <v>200</v>
      </c>
      <c r="I33">
        <v>50</v>
      </c>
      <c r="J33" s="8">
        <v>25</v>
      </c>
      <c r="K33">
        <f t="shared" si="0"/>
        <v>0.5</v>
      </c>
    </row>
    <row r="34" spans="1:11" ht="12.75">
      <c r="A34" t="s">
        <v>36</v>
      </c>
      <c r="B34" s="14">
        <v>68</v>
      </c>
      <c r="C34" s="14">
        <v>4</v>
      </c>
      <c r="D34" s="8" t="s">
        <v>3</v>
      </c>
      <c r="E34" s="8" t="s">
        <v>0</v>
      </c>
      <c r="F34" t="s">
        <v>38</v>
      </c>
      <c r="G34">
        <v>4.46</v>
      </c>
      <c r="H34">
        <v>200</v>
      </c>
      <c r="I34">
        <v>50</v>
      </c>
      <c r="J34" s="8">
        <v>15</v>
      </c>
      <c r="K34">
        <f t="shared" si="0"/>
        <v>0.3</v>
      </c>
    </row>
    <row r="35" spans="1:11" ht="12.75">
      <c r="A35" t="s">
        <v>36</v>
      </c>
      <c r="B35" s="8">
        <v>68</v>
      </c>
      <c r="C35" s="8">
        <v>5</v>
      </c>
      <c r="D35" s="8" t="s">
        <v>3</v>
      </c>
      <c r="E35" s="8" t="s">
        <v>0</v>
      </c>
      <c r="F35" t="s">
        <v>38</v>
      </c>
      <c r="G35">
        <v>4.46</v>
      </c>
      <c r="H35">
        <v>200</v>
      </c>
      <c r="I35">
        <v>50</v>
      </c>
      <c r="J35" s="8">
        <v>15</v>
      </c>
      <c r="K35">
        <f t="shared" si="0"/>
        <v>0.3</v>
      </c>
    </row>
    <row r="36" spans="1:11" ht="12.75">
      <c r="A36" t="s">
        <v>36</v>
      </c>
      <c r="B36" s="8">
        <v>68</v>
      </c>
      <c r="C36" s="8">
        <v>6</v>
      </c>
      <c r="D36" s="8" t="s">
        <v>3</v>
      </c>
      <c r="E36" s="8" t="s">
        <v>0</v>
      </c>
      <c r="F36" t="s">
        <v>38</v>
      </c>
      <c r="G36">
        <v>4.46</v>
      </c>
      <c r="H36">
        <v>200</v>
      </c>
      <c r="I36">
        <v>100</v>
      </c>
      <c r="J36" s="8">
        <v>15</v>
      </c>
      <c r="K36">
        <f t="shared" si="0"/>
        <v>0.15</v>
      </c>
    </row>
    <row r="37" spans="1:11" ht="12.75">
      <c r="A37" t="s">
        <v>36</v>
      </c>
      <c r="B37" s="8">
        <v>68</v>
      </c>
      <c r="C37" s="8">
        <v>7</v>
      </c>
      <c r="D37" s="8" t="s">
        <v>3</v>
      </c>
      <c r="E37" s="8" t="s">
        <v>0</v>
      </c>
      <c r="F37" t="s">
        <v>38</v>
      </c>
      <c r="G37">
        <v>4.46</v>
      </c>
      <c r="H37">
        <v>200</v>
      </c>
      <c r="I37">
        <v>100</v>
      </c>
      <c r="J37" s="8">
        <v>25</v>
      </c>
      <c r="K37">
        <f t="shared" si="0"/>
        <v>0.25</v>
      </c>
    </row>
    <row r="38" spans="1:11" ht="12.75">
      <c r="A38" t="s">
        <v>36</v>
      </c>
      <c r="B38" s="8">
        <v>68</v>
      </c>
      <c r="C38" s="8">
        <v>8</v>
      </c>
      <c r="D38" s="8" t="s">
        <v>3</v>
      </c>
      <c r="E38" s="8" t="s">
        <v>0</v>
      </c>
      <c r="F38" t="s">
        <v>38</v>
      </c>
      <c r="G38">
        <v>4.46</v>
      </c>
      <c r="H38">
        <v>200</v>
      </c>
      <c r="I38">
        <v>100</v>
      </c>
      <c r="J38" s="8">
        <v>35</v>
      </c>
      <c r="K38">
        <f t="shared" si="0"/>
        <v>0.35</v>
      </c>
    </row>
    <row r="39" spans="1:11" ht="12.75">
      <c r="A39" t="s">
        <v>36</v>
      </c>
      <c r="B39" s="8">
        <v>68</v>
      </c>
      <c r="C39" s="8">
        <v>9</v>
      </c>
      <c r="D39" s="8" t="s">
        <v>3</v>
      </c>
      <c r="E39" s="8" t="s">
        <v>0</v>
      </c>
      <c r="F39" t="s">
        <v>38</v>
      </c>
      <c r="G39">
        <v>4.46</v>
      </c>
      <c r="H39">
        <v>200</v>
      </c>
      <c r="I39">
        <v>100</v>
      </c>
      <c r="J39" s="8">
        <v>25</v>
      </c>
      <c r="K39">
        <f t="shared" si="0"/>
        <v>0.25</v>
      </c>
    </row>
    <row r="40" spans="1:11" ht="12.75">
      <c r="A40" t="s">
        <v>36</v>
      </c>
      <c r="B40" s="8">
        <v>68</v>
      </c>
      <c r="C40" s="8">
        <v>10</v>
      </c>
      <c r="D40" s="8" t="s">
        <v>3</v>
      </c>
      <c r="E40" s="8" t="s">
        <v>0</v>
      </c>
      <c r="F40" t="s">
        <v>38</v>
      </c>
      <c r="G40">
        <v>4.46</v>
      </c>
      <c r="H40">
        <v>200</v>
      </c>
      <c r="I40">
        <v>100</v>
      </c>
      <c r="J40" s="8">
        <v>25</v>
      </c>
      <c r="K40">
        <f t="shared" si="0"/>
        <v>0.25</v>
      </c>
    </row>
    <row r="41" spans="1:8" ht="12.75">
      <c r="A41" t="s">
        <v>36</v>
      </c>
      <c r="B41" s="8">
        <v>68</v>
      </c>
      <c r="C41" t="s">
        <v>35</v>
      </c>
      <c r="D41" s="8" t="s">
        <v>3</v>
      </c>
      <c r="E41" s="8" t="s">
        <v>2</v>
      </c>
      <c r="F41" s="8" t="s">
        <v>38</v>
      </c>
      <c r="H41">
        <v>200</v>
      </c>
    </row>
    <row r="42" spans="1:9" ht="12.75">
      <c r="A42" t="s">
        <v>37</v>
      </c>
      <c r="B42" s="8">
        <v>1256</v>
      </c>
      <c r="C42">
        <v>1</v>
      </c>
      <c r="D42" s="8" t="s">
        <v>3</v>
      </c>
      <c r="E42" s="8" t="s">
        <v>2</v>
      </c>
      <c r="F42" s="8" t="s">
        <v>41</v>
      </c>
      <c r="G42">
        <v>4.46</v>
      </c>
      <c r="H42">
        <v>300</v>
      </c>
      <c r="I42">
        <v>50</v>
      </c>
    </row>
    <row r="43" spans="1:9" ht="12.75">
      <c r="A43" t="s">
        <v>37</v>
      </c>
      <c r="B43" s="8">
        <v>1256</v>
      </c>
      <c r="C43">
        <v>2</v>
      </c>
      <c r="D43" s="8" t="s">
        <v>3</v>
      </c>
      <c r="E43" s="8" t="s">
        <v>2</v>
      </c>
      <c r="F43" s="8" t="s">
        <v>41</v>
      </c>
      <c r="G43">
        <v>4.46</v>
      </c>
      <c r="H43">
        <v>300</v>
      </c>
      <c r="I43">
        <v>50</v>
      </c>
    </row>
    <row r="44" spans="1:9" ht="12.75">
      <c r="A44" t="s">
        <v>37</v>
      </c>
      <c r="B44" s="8">
        <v>1256</v>
      </c>
      <c r="C44">
        <v>3</v>
      </c>
      <c r="D44" s="8" t="s">
        <v>3</v>
      </c>
      <c r="E44" s="8" t="s">
        <v>2</v>
      </c>
      <c r="F44" s="8" t="s">
        <v>41</v>
      </c>
      <c r="G44">
        <v>4.46</v>
      </c>
      <c r="H44">
        <v>300</v>
      </c>
      <c r="I44">
        <v>50</v>
      </c>
    </row>
    <row r="45" spans="1:9" ht="12.75">
      <c r="A45" t="s">
        <v>37</v>
      </c>
      <c r="B45" s="8">
        <v>1256</v>
      </c>
      <c r="C45">
        <v>4</v>
      </c>
      <c r="D45" s="8" t="s">
        <v>3</v>
      </c>
      <c r="E45" s="8" t="s">
        <v>2</v>
      </c>
      <c r="F45" s="8" t="s">
        <v>41</v>
      </c>
      <c r="G45">
        <v>4.46</v>
      </c>
      <c r="H45">
        <v>300</v>
      </c>
      <c r="I45">
        <v>50</v>
      </c>
    </row>
    <row r="46" spans="1:9" ht="12.75">
      <c r="A46" t="s">
        <v>37</v>
      </c>
      <c r="B46" s="8">
        <v>1256</v>
      </c>
      <c r="C46">
        <v>5</v>
      </c>
      <c r="D46" s="8" t="s">
        <v>3</v>
      </c>
      <c r="E46" s="8" t="s">
        <v>2</v>
      </c>
      <c r="F46" s="8" t="s">
        <v>41</v>
      </c>
      <c r="G46">
        <v>4.46</v>
      </c>
      <c r="H46">
        <v>300</v>
      </c>
      <c r="I46">
        <v>50</v>
      </c>
    </row>
    <row r="47" spans="1:9" ht="12.75">
      <c r="A47" t="s">
        <v>37</v>
      </c>
      <c r="B47" s="8">
        <v>1256</v>
      </c>
      <c r="C47">
        <v>6</v>
      </c>
      <c r="D47" s="8" t="s">
        <v>3</v>
      </c>
      <c r="E47" s="8" t="s">
        <v>2</v>
      </c>
      <c r="F47" s="8" t="s">
        <v>41</v>
      </c>
      <c r="G47">
        <v>4.46</v>
      </c>
      <c r="H47">
        <v>300</v>
      </c>
      <c r="I47">
        <v>100</v>
      </c>
    </row>
    <row r="48" spans="1:9" ht="12.75">
      <c r="A48" t="s">
        <v>37</v>
      </c>
      <c r="B48" s="8">
        <v>1256</v>
      </c>
      <c r="C48">
        <v>7</v>
      </c>
      <c r="D48" s="8" t="s">
        <v>3</v>
      </c>
      <c r="E48" s="8" t="s">
        <v>2</v>
      </c>
      <c r="F48" s="8" t="s">
        <v>41</v>
      </c>
      <c r="G48">
        <v>4.46</v>
      </c>
      <c r="H48">
        <v>300</v>
      </c>
      <c r="I48">
        <v>100</v>
      </c>
    </row>
    <row r="49" spans="1:9" ht="12.75">
      <c r="A49" t="s">
        <v>37</v>
      </c>
      <c r="B49" s="8">
        <v>1256</v>
      </c>
      <c r="C49">
        <v>8</v>
      </c>
      <c r="D49" s="8" t="s">
        <v>3</v>
      </c>
      <c r="E49" s="8" t="s">
        <v>2</v>
      </c>
      <c r="F49" s="8" t="s">
        <v>41</v>
      </c>
      <c r="G49">
        <v>4.46</v>
      </c>
      <c r="H49">
        <v>300</v>
      </c>
      <c r="I49">
        <v>100</v>
      </c>
    </row>
    <row r="50" spans="1:9" ht="12.75">
      <c r="A50" t="s">
        <v>37</v>
      </c>
      <c r="B50" s="8">
        <v>1256</v>
      </c>
      <c r="C50">
        <v>9</v>
      </c>
      <c r="D50" s="8" t="s">
        <v>3</v>
      </c>
      <c r="E50" s="8" t="s">
        <v>2</v>
      </c>
      <c r="F50" s="8" t="s">
        <v>41</v>
      </c>
      <c r="G50">
        <v>4.46</v>
      </c>
      <c r="H50">
        <v>300</v>
      </c>
      <c r="I50">
        <v>100</v>
      </c>
    </row>
    <row r="51" spans="1:9" ht="12.75">
      <c r="A51" t="s">
        <v>37</v>
      </c>
      <c r="B51" s="8">
        <v>1256</v>
      </c>
      <c r="C51">
        <v>10</v>
      </c>
      <c r="D51" s="8" t="s">
        <v>3</v>
      </c>
      <c r="E51" s="8" t="s">
        <v>2</v>
      </c>
      <c r="F51" s="8" t="s">
        <v>41</v>
      </c>
      <c r="G51">
        <v>4.46</v>
      </c>
      <c r="H51">
        <v>300</v>
      </c>
      <c r="I51">
        <v>100</v>
      </c>
    </row>
    <row r="52" spans="1:8" ht="12.75">
      <c r="A52" t="s">
        <v>37</v>
      </c>
      <c r="B52" s="8">
        <v>1256</v>
      </c>
      <c r="C52" t="s">
        <v>35</v>
      </c>
      <c r="D52" s="8" t="s">
        <v>3</v>
      </c>
      <c r="E52" s="8" t="s">
        <v>2</v>
      </c>
      <c r="F52" s="8" t="s">
        <v>41</v>
      </c>
      <c r="H52">
        <v>300</v>
      </c>
    </row>
    <row r="53" spans="1:9" ht="12.75">
      <c r="A53" t="s">
        <v>37</v>
      </c>
      <c r="B53" s="8">
        <v>176</v>
      </c>
      <c r="C53">
        <v>1</v>
      </c>
      <c r="D53" s="8" t="s">
        <v>5</v>
      </c>
      <c r="E53" s="8" t="s">
        <v>2</v>
      </c>
      <c r="F53" s="8" t="s">
        <v>41</v>
      </c>
      <c r="G53">
        <v>4.46</v>
      </c>
      <c r="H53">
        <v>300</v>
      </c>
      <c r="I53">
        <v>50</v>
      </c>
    </row>
    <row r="54" spans="1:9" ht="12.75">
      <c r="A54" t="s">
        <v>37</v>
      </c>
      <c r="B54" s="8">
        <v>176</v>
      </c>
      <c r="C54">
        <v>2</v>
      </c>
      <c r="D54" s="8" t="s">
        <v>5</v>
      </c>
      <c r="E54" s="8" t="s">
        <v>2</v>
      </c>
      <c r="F54" s="8" t="s">
        <v>41</v>
      </c>
      <c r="G54">
        <v>4.46</v>
      </c>
      <c r="H54">
        <v>300</v>
      </c>
      <c r="I54">
        <v>50</v>
      </c>
    </row>
    <row r="55" spans="1:9" ht="12.75">
      <c r="A55" t="s">
        <v>37</v>
      </c>
      <c r="B55" s="8">
        <v>176</v>
      </c>
      <c r="C55">
        <v>3</v>
      </c>
      <c r="D55" s="8" t="s">
        <v>5</v>
      </c>
      <c r="E55" s="8" t="s">
        <v>2</v>
      </c>
      <c r="F55" s="8" t="s">
        <v>41</v>
      </c>
      <c r="G55">
        <v>4.46</v>
      </c>
      <c r="H55">
        <v>300</v>
      </c>
      <c r="I55">
        <v>50</v>
      </c>
    </row>
    <row r="56" spans="1:9" ht="12.75">
      <c r="A56" t="s">
        <v>37</v>
      </c>
      <c r="B56" s="8">
        <v>176</v>
      </c>
      <c r="C56">
        <v>4</v>
      </c>
      <c r="D56" s="8" t="s">
        <v>5</v>
      </c>
      <c r="E56" s="8" t="s">
        <v>2</v>
      </c>
      <c r="F56" s="8" t="s">
        <v>41</v>
      </c>
      <c r="G56">
        <v>4.46</v>
      </c>
      <c r="H56">
        <v>300</v>
      </c>
      <c r="I56">
        <v>50</v>
      </c>
    </row>
    <row r="57" spans="1:9" ht="12.75">
      <c r="A57" t="s">
        <v>37</v>
      </c>
      <c r="B57" s="8">
        <v>176</v>
      </c>
      <c r="C57">
        <v>5</v>
      </c>
      <c r="D57" s="8" t="s">
        <v>5</v>
      </c>
      <c r="E57" s="8" t="s">
        <v>2</v>
      </c>
      <c r="F57" s="8" t="s">
        <v>41</v>
      </c>
      <c r="G57">
        <v>4.46</v>
      </c>
      <c r="H57">
        <v>300</v>
      </c>
      <c r="I57">
        <v>50</v>
      </c>
    </row>
    <row r="58" spans="1:9" ht="12.75">
      <c r="A58" t="s">
        <v>37</v>
      </c>
      <c r="B58" s="8">
        <v>176</v>
      </c>
      <c r="C58">
        <v>6</v>
      </c>
      <c r="D58" s="8" t="s">
        <v>5</v>
      </c>
      <c r="E58" s="8" t="s">
        <v>2</v>
      </c>
      <c r="F58" s="8" t="s">
        <v>41</v>
      </c>
      <c r="G58">
        <v>4.46</v>
      </c>
      <c r="H58">
        <v>300</v>
      </c>
      <c r="I58">
        <v>100</v>
      </c>
    </row>
    <row r="59" spans="1:9" ht="12.75">
      <c r="A59" t="s">
        <v>37</v>
      </c>
      <c r="B59" s="8">
        <v>176</v>
      </c>
      <c r="C59">
        <v>7</v>
      </c>
      <c r="D59" s="8" t="s">
        <v>5</v>
      </c>
      <c r="E59" s="8" t="s">
        <v>2</v>
      </c>
      <c r="F59" s="8" t="s">
        <v>41</v>
      </c>
      <c r="G59">
        <v>4.46</v>
      </c>
      <c r="H59">
        <v>300</v>
      </c>
      <c r="I59">
        <v>100</v>
      </c>
    </row>
    <row r="60" spans="1:9" ht="12.75">
      <c r="A60" t="s">
        <v>37</v>
      </c>
      <c r="B60" s="8">
        <v>176</v>
      </c>
      <c r="C60">
        <v>8</v>
      </c>
      <c r="D60" s="8" t="s">
        <v>5</v>
      </c>
      <c r="E60" s="8" t="s">
        <v>2</v>
      </c>
      <c r="F60" s="8" t="s">
        <v>41</v>
      </c>
      <c r="G60">
        <v>4.46</v>
      </c>
      <c r="H60">
        <v>300</v>
      </c>
      <c r="I60">
        <v>100</v>
      </c>
    </row>
    <row r="61" spans="1:9" ht="12.75">
      <c r="A61" t="s">
        <v>37</v>
      </c>
      <c r="B61" s="8">
        <v>176</v>
      </c>
      <c r="C61">
        <v>9</v>
      </c>
      <c r="D61" s="8" t="s">
        <v>5</v>
      </c>
      <c r="E61" s="8" t="s">
        <v>2</v>
      </c>
      <c r="F61" s="8" t="s">
        <v>41</v>
      </c>
      <c r="G61">
        <v>4.46</v>
      </c>
      <c r="H61">
        <v>300</v>
      </c>
      <c r="I61">
        <v>100</v>
      </c>
    </row>
    <row r="62" spans="1:9" ht="12.75">
      <c r="A62" t="s">
        <v>37</v>
      </c>
      <c r="B62" s="8">
        <v>176</v>
      </c>
      <c r="C62">
        <v>10</v>
      </c>
      <c r="D62" s="8" t="s">
        <v>5</v>
      </c>
      <c r="E62" s="8" t="s">
        <v>2</v>
      </c>
      <c r="F62" s="8" t="s">
        <v>41</v>
      </c>
      <c r="G62">
        <v>4.46</v>
      </c>
      <c r="H62">
        <v>300</v>
      </c>
      <c r="I62">
        <v>100</v>
      </c>
    </row>
    <row r="63" spans="1:8" ht="12.75">
      <c r="A63" t="s">
        <v>37</v>
      </c>
      <c r="B63" s="8">
        <v>176</v>
      </c>
      <c r="C63" t="s">
        <v>35</v>
      </c>
      <c r="D63" s="8" t="s">
        <v>5</v>
      </c>
      <c r="E63" s="8" t="s">
        <v>2</v>
      </c>
      <c r="F63" s="8" t="s">
        <v>41</v>
      </c>
      <c r="H63">
        <v>300</v>
      </c>
    </row>
    <row r="64" ht="12.75">
      <c r="B64" s="14" t="s">
        <v>42</v>
      </c>
    </row>
    <row r="65" spans="1:4" ht="12.75">
      <c r="A65" s="16"/>
      <c r="B65" s="16" t="s">
        <v>43</v>
      </c>
      <c r="C65" s="16" t="s">
        <v>45</v>
      </c>
      <c r="D65" s="16" t="s">
        <v>44</v>
      </c>
    </row>
    <row r="66" spans="1:11" ht="12.75">
      <c r="A66" t="s">
        <v>37</v>
      </c>
      <c r="B66">
        <v>187</v>
      </c>
      <c r="C66" t="s">
        <v>46</v>
      </c>
      <c r="D66" t="s">
        <v>5</v>
      </c>
      <c r="E66" t="s">
        <v>2</v>
      </c>
      <c r="G66">
        <v>4.46</v>
      </c>
      <c r="H66">
        <v>300</v>
      </c>
      <c r="I66">
        <v>50</v>
      </c>
      <c r="J66">
        <v>20</v>
      </c>
      <c r="K66" s="1">
        <f t="shared" si="0"/>
        <v>0.4</v>
      </c>
    </row>
    <row r="67" spans="1:11" ht="12.75">
      <c r="A67" t="s">
        <v>37</v>
      </c>
      <c r="B67">
        <v>187</v>
      </c>
      <c r="C67" t="s">
        <v>47</v>
      </c>
      <c r="D67" t="s">
        <v>5</v>
      </c>
      <c r="E67" t="s">
        <v>2</v>
      </c>
      <c r="G67">
        <v>4.46</v>
      </c>
      <c r="H67">
        <v>300</v>
      </c>
      <c r="I67">
        <v>50</v>
      </c>
      <c r="J67">
        <v>15</v>
      </c>
      <c r="K67" s="1">
        <f>J67/I67</f>
        <v>0.3</v>
      </c>
    </row>
    <row r="68" spans="1:11" ht="12.75">
      <c r="A68" t="s">
        <v>36</v>
      </c>
      <c r="B68">
        <v>253</v>
      </c>
      <c r="C68" t="s">
        <v>46</v>
      </c>
      <c r="D68" t="s">
        <v>5</v>
      </c>
      <c r="E68" t="s">
        <v>0</v>
      </c>
      <c r="F68" t="s">
        <v>38</v>
      </c>
      <c r="G68">
        <v>4.46</v>
      </c>
      <c r="H68">
        <v>300</v>
      </c>
      <c r="I68">
        <v>50</v>
      </c>
      <c r="J68">
        <v>20</v>
      </c>
      <c r="K68" s="1">
        <f>J68/I68</f>
        <v>0.4</v>
      </c>
    </row>
    <row r="69" spans="1:11" ht="12.75">
      <c r="A69" t="s">
        <v>36</v>
      </c>
      <c r="B69">
        <v>253</v>
      </c>
      <c r="C69" t="s">
        <v>47</v>
      </c>
      <c r="D69" t="s">
        <v>5</v>
      </c>
      <c r="E69" t="s">
        <v>0</v>
      </c>
      <c r="F69" t="s">
        <v>38</v>
      </c>
      <c r="G69">
        <v>4.46</v>
      </c>
      <c r="H69">
        <v>300</v>
      </c>
      <c r="I69">
        <v>50</v>
      </c>
      <c r="J69">
        <v>15</v>
      </c>
      <c r="K69" s="1">
        <f>J69/I69</f>
        <v>0.3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 Scipp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</dc:creator>
  <cp:keywords/>
  <dc:description/>
  <cp:lastModifiedBy>Hartmut</cp:lastModifiedBy>
  <dcterms:created xsi:type="dcterms:W3CDTF">2005-05-23T19:01:34Z</dcterms:created>
  <dcterms:modified xsi:type="dcterms:W3CDTF">2005-09-14T18:44:30Z</dcterms:modified>
  <cp:category/>
  <cp:version/>
  <cp:contentType/>
  <cp:contentStatus/>
</cp:coreProperties>
</file>