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10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<sst xmlns="http://schemas.openxmlformats.org/spreadsheetml/2006/main" count="160" uniqueCount="90">
  <si>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</si>
  <si>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</si>
  <si>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</si>
  <si>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</si>
  <si>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</si>
  <si>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</si>
  <si>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</si>
  <si>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</si>
  <si>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</si>
  <si>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</si>
  <si>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</si>
  <si>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</si>
  <si>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Scaler Hex Values</t>
  </si>
  <si>
    <t>S0</t>
  </si>
  <si>
    <t>S1</t>
  </si>
  <si>
    <t>Ending</t>
  </si>
  <si>
    <t>Single</t>
  </si>
  <si>
    <t xml:space="preserve">Single 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</si>
  <si>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</si>
  <si>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</si>
  <si>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</si>
  <si>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</si>
  <si>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</si>
  <si>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</si>
  <si>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</si>
  <si>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</si>
  <si>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</si>
  <si>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Descriminator Voltages: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</si>
  <si>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</si>
  <si>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</si>
  <si>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</si>
  <si>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</si>
  <si>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</si>
  <si>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</si>
  <si>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</si>
  <si>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</si>
  <si>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</si>
  <si>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</si>
  <si>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</si>
  <si>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</si>
  <si>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</si>
  <si>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</si>
  <si>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Counter Plateauing Procedure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</si>
  <si>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</si>
  <si>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</si>
  <si>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</si>
  <si>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</si>
  <si>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</si>
  <si>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</si>
  <si>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</si>
  <si>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Test = Ch 1</t>
  </si>
  <si>
    <t>Reference = Ch 0 =</t>
  </si>
  <si>
    <t xml:space="preserve">V </t>
  </si>
  <si>
    <t>Reference = Ch 1 =</t>
  </si>
  <si>
    <t>Test = Ch 0</t>
  </si>
  <si>
    <t>Step 1</t>
  </si>
  <si>
    <t>Step 2</t>
  </si>
  <si>
    <t>Step 3</t>
  </si>
  <si>
    <t>Test = Ch 2</t>
  </si>
  <si>
    <t>Test = Ch 3</t>
  </si>
  <si>
    <t>Step 4</t>
  </si>
  <si>
    <t>S2</t>
  </si>
  <si>
    <r>
      <t>s</t>
    </r>
    <r>
      <rPr>
        <sz val="10"/>
        <rFont val="Arial"/>
        <family val="0"/>
      </rPr>
      <t>2</t>
    </r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</si>
  <si>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</si>
  <si>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</si>
  <si>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</si>
  <si>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</si>
  <si>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</si>
  <si>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#3</t>
  </si>
  <si>
    <t>Step #4</t>
  </si>
  <si>
    <t>Record all plateaued voltages</t>
  </si>
  <si>
    <t>seconds</t>
  </si>
  <si>
    <t>This Template requires the Analysis Toolpak Add-in to be selected: Tools/Add-ins/Analysis Toolpak</t>
  </si>
  <si>
    <t>WC 00 1F for all four channels, 2-fold coincidence</t>
  </si>
  <si>
    <t>Make sure that only two channels are active at a time</t>
  </si>
  <si>
    <t>WC 00 13 for channels 0 &amp; 1, Steps 1 &amp; 2</t>
  </si>
  <si>
    <t>WC 00 15 for channels 0 &amp; 2, Step 3</t>
  </si>
  <si>
    <t>WC 00 19 for channels 0 &amp; 3, Step 4</t>
  </si>
  <si>
    <t xml:space="preserve">Use on-board scaler display and vary HV of PMTs to find voltages that will produce singles rates </t>
  </si>
  <si>
    <t>of about 4x the expected muon flux rate.  (at sea level, using detectors of 750 cm^2 area, this should be about 40Hz)</t>
  </si>
  <si>
    <t>WC 00 13</t>
  </si>
  <si>
    <t>WC 00 15</t>
  </si>
  <si>
    <t>WC 00 19</t>
  </si>
  <si>
    <t>a</t>
  </si>
  <si>
    <t>35e</t>
  </si>
  <si>
    <t>WC 00 1F</t>
  </si>
  <si>
    <t>Chnl A</t>
  </si>
  <si>
    <t>Chnl B</t>
  </si>
  <si>
    <t>Chnl C</t>
  </si>
  <si>
    <t>Chnl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</si>
</sst>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5.25"/>
      <name val="Arial"/>
      <family val="0"/>
    </font>
    <font>
      <sz val="15.25"/>
      <name val="Arial"/>
      <family val="0"/>
    </font>
    <font>
      <u val="single"/>
      <sz val="10"/>
      <name val="Arial"/>
      <family val="0"/>
    </font>
    <font>
      <b/>
      <sz val="15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2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4" fontId="0" fillId="2" borderId="0" xfId="0" applyNumberFormat="1" applyFill="1" applyAlignment="1">
      <alignment/>
    </xf>
    <xf numFmtId="18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10" fontId="0" fillId="3" borderId="1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0" fontId="0" fillId="3" borderId="12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4" borderId="6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18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5" borderId="0" xfId="0" applyFill="1" applyAlignment="1">
      <alignment/>
    </xf>
    <xf numFmtId="20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6" xfId="0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8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48"/>
          <c:w val="0.5917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Data!$L$23:$L$35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Data!$L$23:$L$35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Data!$C$23:$C$35</c:f>
              <c:numCache>
                <c:ptCount val="13"/>
              </c:numCache>
            </c:numRef>
          </c:xVal>
          <c:yVal>
            <c:numRef>
              <c:f>Data!$K$23:$K$35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1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Data!$C$23:$C$35</c:f>
              <c:numCache>
                <c:ptCount val="13"/>
              </c:numCache>
            </c:numRef>
          </c:xVal>
          <c:yVal>
            <c:numRef>
              <c:f>Data!$I$23:$I$35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Data!$C$23:$C$35</c:f>
              <c:numCache>
                <c:ptCount val="13"/>
              </c:numCache>
            </c:numRef>
          </c:xVal>
          <c:yVal>
            <c:numRef>
              <c:f>Data!$G$23:$G$35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5901884"/>
        <c:axId val="56246045"/>
      </c:scatterChart>
      <c:valAx>
        <c:axId val="65901884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6045"/>
        <c:crosses val="autoZero"/>
        <c:crossBetween val="midCat"/>
        <c:dispUnits/>
      </c:valAx>
      <c:valAx>
        <c:axId val="562460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crossBetween val="midCat"/>
        <c:dispUnits/>
        <c:majorUnit val="2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109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3"/>
          <c:w val="0.5917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Data!$L$37:$L$48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Data!$L$37:$L$48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Data!$B$37:$B$48</c:f>
              <c:numCache>
                <c:ptCount val="12"/>
              </c:numCache>
            </c:numRef>
          </c:xVal>
          <c:yVal>
            <c:numRef>
              <c:f>Data!$K$37:$K$48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Data!$B$37:$B$48</c:f>
              <c:numCache>
                <c:ptCount val="12"/>
              </c:numCache>
            </c:numRef>
          </c:xVal>
          <c:yVal>
            <c:numRef>
              <c:f>Data!$G$37:$G$48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1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Data!$B$37:$B$48</c:f>
              <c:numCache>
                <c:ptCount val="12"/>
              </c:numCache>
            </c:numRef>
          </c:xVal>
          <c:yVal>
            <c:numRef>
              <c:f>Data!$I$37:$I$48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6452358"/>
        <c:axId val="59635767"/>
      </c:scatterChart>
      <c:valAx>
        <c:axId val="36452358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>
            <c:manualLayout>
              <c:xMode val="factor"/>
              <c:yMode val="factor"/>
              <c:x val="0.01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35767"/>
        <c:crosses val="autoZero"/>
        <c:crossBetween val="midCat"/>
        <c:dispUnits/>
      </c:valAx>
      <c:valAx>
        <c:axId val="5963576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52358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9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4575"/>
          <c:w val="0.6072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Data!$L$66:$L$78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Data!$L$66:$L$78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Data!$C$66:$C$78</c:f>
              <c:numCache>
                <c:ptCount val="13"/>
              </c:numCache>
            </c:numRef>
          </c:xVal>
          <c:yVal>
            <c:numRef>
              <c:f>Data!$K$66:$K$78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3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Data!$C$66:$C$78</c:f>
              <c:numCache>
                <c:ptCount val="13"/>
              </c:numCache>
            </c:numRef>
          </c:xVal>
          <c:yVal>
            <c:numRef>
              <c:f>Data!$I$66:$I$78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Data!$C$66:$C$78</c:f>
              <c:numCache>
                <c:ptCount val="13"/>
              </c:numCache>
            </c:numRef>
          </c:xVal>
          <c:yVal>
            <c:numRef>
              <c:f>Data!$G$66:$G$78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6959856"/>
        <c:axId val="65767793"/>
      </c:scatterChart>
      <c:valAx>
        <c:axId val="66959856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67793"/>
        <c:crosses val="autoZero"/>
        <c:crossBetween val="midCat"/>
        <c:dispUnits/>
      </c:valAx>
      <c:valAx>
        <c:axId val="657677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3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86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4625"/>
          <c:w val="0.593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Data!$L$52:$L$64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Data!$L$52:$L$64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Data!$C$52:$C$64</c:f>
              <c:numCache>
                <c:ptCount val="13"/>
              </c:numCache>
            </c:numRef>
          </c:xVal>
          <c:yVal>
            <c:numRef>
              <c:f>Data!$K$52:$K$64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2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Data!$C$52:$C$64</c:f>
              <c:numCache>
                <c:ptCount val="13"/>
              </c:numCache>
            </c:numRef>
          </c:xVal>
          <c:yVal>
            <c:numRef>
              <c:f>Data!$I$52:$I$64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Data!$C$52:$C$64</c:f>
              <c:numCache>
                <c:ptCount val="13"/>
              </c:numCache>
            </c:numRef>
          </c:xVal>
          <c:yVal>
            <c:numRef>
              <c:f>Data!$G$52:$G$64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5039226"/>
        <c:axId val="25590987"/>
      </c:scatterChart>
      <c:valAx>
        <c:axId val="55039226"/>
        <c:scaling>
          <c:orientation val="minMax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0987"/>
        <c:crosses val="autoZero"/>
        <c:crossBetween val="midCat"/>
        <c:dispUnits/>
      </c:valAx>
      <c:valAx>
        <c:axId val="255909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9226"/>
        <c:crossesAt val="0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3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247650</xdr:rowOff>
    </xdr:from>
    <xdr:to>
      <xdr:col>8</xdr:col>
      <xdr:colOff>9525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19050" y="542925"/>
        <a:ext cx="4867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247650</xdr:rowOff>
    </xdr:from>
    <xdr:to>
      <xdr:col>8</xdr:col>
      <xdr:colOff>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9525" y="4495800"/>
        <a:ext cx="48672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9525</xdr:rowOff>
    </xdr:from>
    <xdr:to>
      <xdr:col>7</xdr:col>
      <xdr:colOff>600075</xdr:colOff>
      <xdr:row>96</xdr:row>
      <xdr:rowOff>0</xdr:rowOff>
    </xdr:to>
    <xdr:graphicFrame>
      <xdr:nvGraphicFramePr>
        <xdr:cNvPr id="3" name="Chart 12"/>
        <xdr:cNvGraphicFramePr/>
      </xdr:nvGraphicFramePr>
      <xdr:xfrm>
        <a:off x="0" y="13068300"/>
        <a:ext cx="48672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7</xdr:col>
      <xdr:colOff>600075</xdr:colOff>
      <xdr:row>71</xdr:row>
      <xdr:rowOff>0</xdr:rowOff>
    </xdr:to>
    <xdr:graphicFrame>
      <xdr:nvGraphicFramePr>
        <xdr:cNvPr id="4" name="Chart 13"/>
        <xdr:cNvGraphicFramePr/>
      </xdr:nvGraphicFramePr>
      <xdr:xfrm>
        <a:off x="28575" y="8782050"/>
        <a:ext cx="48387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C88" sqref="C88:G89"/>
    </sheetView>
  </sheetViews>
  <sheetFormatPr defaultColWidth="9.140625" defaultRowHeight="12.75"/>
  <cols>
    <col min="1" max="1" width="16.140625" style="0" customWidth="1"/>
    <col min="2" max="2" width="10.140625" style="0" bestFit="1" customWidth="1"/>
    <col min="9" max="9" width="9.140625" style="66" customWidth="1"/>
    <col min="13" max="13" width="11.140625" style="0" customWidth="1"/>
  </cols>
  <sheetData>
    <row r="1" spans="1:10" ht="23.25">
      <c r="A1" s="76" t="s">
        <v>42</v>
      </c>
      <c r="B1" s="76"/>
      <c r="C1" s="76"/>
      <c r="D1" s="76"/>
      <c r="E1" s="76"/>
      <c r="I1" s="57"/>
      <c r="J1" s="57"/>
    </row>
    <row r="2" ht="12.75">
      <c r="I2" s="57"/>
    </row>
    <row r="3" spans="1:9" ht="12.75">
      <c r="A3" t="s">
        <v>0</v>
      </c>
      <c r="B3" s="13">
        <v>40107</v>
      </c>
      <c r="E3" s="53" t="s">
        <v>35</v>
      </c>
      <c r="I3" s="57"/>
    </row>
    <row r="4" spans="1:10" ht="12.75">
      <c r="A4" t="s">
        <v>5</v>
      </c>
      <c r="B4" s="7">
        <v>6127</v>
      </c>
      <c r="E4" s="61" t="s">
        <v>33</v>
      </c>
      <c r="I4" s="57"/>
      <c r="J4" s="61" t="s">
        <v>73</v>
      </c>
    </row>
    <row r="5" spans="1:13" ht="12.75">
      <c r="A5" t="s">
        <v>4</v>
      </c>
      <c r="B5" s="7" t="s">
        <v>9</v>
      </c>
      <c r="E5" t="s">
        <v>74</v>
      </c>
      <c r="I5" s="57"/>
      <c r="J5" s="61" t="s">
        <v>75</v>
      </c>
      <c r="M5" s="52"/>
    </row>
    <row r="6" spans="1:10" ht="12.75">
      <c r="A6" t="s">
        <v>1</v>
      </c>
      <c r="B6" s="7" t="s">
        <v>8</v>
      </c>
      <c r="I6" s="57"/>
      <c r="J6" s="61" t="s">
        <v>76</v>
      </c>
    </row>
    <row r="7" spans="1:10" ht="12.75">
      <c r="A7" t="s">
        <v>2</v>
      </c>
      <c r="B7" s="7">
        <v>40</v>
      </c>
      <c r="C7" t="s">
        <v>39</v>
      </c>
      <c r="I7" s="57"/>
      <c r="J7" s="61" t="s">
        <v>77</v>
      </c>
    </row>
    <row r="8" spans="1:9" ht="12.75">
      <c r="A8" t="s">
        <v>3</v>
      </c>
      <c r="B8" s="7">
        <v>100</v>
      </c>
      <c r="C8" t="s">
        <v>39</v>
      </c>
      <c r="E8" s="53" t="s">
        <v>34</v>
      </c>
      <c r="I8" s="57"/>
    </row>
    <row r="9" spans="1:9" ht="12.75">
      <c r="A9" t="s">
        <v>6</v>
      </c>
      <c r="B9" s="7" t="s">
        <v>7</v>
      </c>
      <c r="E9" s="61" t="s">
        <v>78</v>
      </c>
      <c r="I9" s="57"/>
    </row>
    <row r="10" spans="1:9" ht="12.75">
      <c r="A10" t="s">
        <v>11</v>
      </c>
      <c r="B10" s="7">
        <v>30</v>
      </c>
      <c r="C10" t="s">
        <v>71</v>
      </c>
      <c r="E10" s="61" t="s">
        <v>79</v>
      </c>
      <c r="I10" s="57"/>
    </row>
    <row r="11" spans="1:9" ht="12.75">
      <c r="A11" t="s">
        <v>27</v>
      </c>
      <c r="B11" s="7"/>
      <c r="E11" s="61" t="s">
        <v>36</v>
      </c>
      <c r="I11" s="57"/>
    </row>
    <row r="12" spans="1:9" ht="12.75">
      <c r="A12" t="s">
        <v>29</v>
      </c>
      <c r="B12" s="7">
        <v>0.3</v>
      </c>
      <c r="C12" t="s">
        <v>32</v>
      </c>
      <c r="E12" s="61" t="s">
        <v>37</v>
      </c>
      <c r="I12" s="57"/>
    </row>
    <row r="13" spans="1:9" ht="12.75">
      <c r="A13" t="s">
        <v>28</v>
      </c>
      <c r="B13" s="7">
        <v>0.3</v>
      </c>
      <c r="C13" t="s">
        <v>32</v>
      </c>
      <c r="E13" s="61" t="s">
        <v>70</v>
      </c>
      <c r="I13" s="57"/>
    </row>
    <row r="14" spans="1:9" ht="12.75">
      <c r="A14" t="s">
        <v>30</v>
      </c>
      <c r="B14" s="7">
        <v>0.3</v>
      </c>
      <c r="C14" t="s">
        <v>32</v>
      </c>
      <c r="I14" s="57"/>
    </row>
    <row r="15" spans="1:9" ht="12.75">
      <c r="A15" t="s">
        <v>31</v>
      </c>
      <c r="B15" s="7">
        <v>0.3</v>
      </c>
      <c r="C15" t="s">
        <v>32</v>
      </c>
      <c r="E15" s="53" t="s">
        <v>23</v>
      </c>
      <c r="I15" s="57"/>
    </row>
    <row r="16" spans="2:9" ht="12.75">
      <c r="B16" s="52"/>
      <c r="E16" s="61" t="s">
        <v>24</v>
      </c>
      <c r="I16" s="57"/>
    </row>
    <row r="17" spans="2:9" ht="12.75">
      <c r="B17" s="52"/>
      <c r="E17" s="61" t="s">
        <v>25</v>
      </c>
      <c r="I17" s="57"/>
    </row>
    <row r="18" spans="2:9" ht="12.75">
      <c r="B18" s="52"/>
      <c r="E18" s="61" t="s">
        <v>72</v>
      </c>
      <c r="I18" s="57"/>
    </row>
    <row r="19" spans="2:9" ht="13.5" thickBot="1">
      <c r="B19" s="85"/>
      <c r="C19" s="70"/>
      <c r="E19" s="61"/>
      <c r="I19" s="70"/>
    </row>
    <row r="20" spans="1:13" ht="12.75">
      <c r="A20" s="33" t="s">
        <v>65</v>
      </c>
      <c r="B20" s="77" t="s">
        <v>10</v>
      </c>
      <c r="C20" s="78"/>
      <c r="D20" s="79" t="s">
        <v>15</v>
      </c>
      <c r="E20" s="79"/>
      <c r="F20" s="80"/>
      <c r="G20" s="36" t="s">
        <v>41</v>
      </c>
      <c r="H20" s="37"/>
      <c r="I20" s="67"/>
      <c r="J20" s="37"/>
      <c r="K20" s="37"/>
      <c r="L20" s="37"/>
      <c r="M20" s="38" t="s">
        <v>38</v>
      </c>
    </row>
    <row r="21" spans="1:13" ht="12.75">
      <c r="A21" s="31" t="s">
        <v>26</v>
      </c>
      <c r="B21" s="32" t="s">
        <v>43</v>
      </c>
      <c r="C21" s="32" t="s">
        <v>44</v>
      </c>
      <c r="D21" s="77" t="s">
        <v>12</v>
      </c>
      <c r="E21" s="81"/>
      <c r="F21" s="78"/>
      <c r="G21" s="39" t="s">
        <v>16</v>
      </c>
      <c r="H21" s="40"/>
      <c r="I21" s="68" t="s">
        <v>17</v>
      </c>
      <c r="J21" s="40"/>
      <c r="K21" s="39" t="s">
        <v>18</v>
      </c>
      <c r="L21" s="41"/>
      <c r="M21" s="42" t="s">
        <v>18</v>
      </c>
    </row>
    <row r="22" spans="1:13" ht="13.5" thickBot="1">
      <c r="A22" s="51" t="s">
        <v>66</v>
      </c>
      <c r="B22" s="43" t="s">
        <v>29</v>
      </c>
      <c r="C22" s="44" t="s">
        <v>28</v>
      </c>
      <c r="D22" s="43" t="s">
        <v>13</v>
      </c>
      <c r="E22" s="43" t="s">
        <v>14</v>
      </c>
      <c r="F22" s="44" t="s">
        <v>19</v>
      </c>
      <c r="G22" s="43" t="s">
        <v>13</v>
      </c>
      <c r="H22" s="45" t="s">
        <v>20</v>
      </c>
      <c r="I22" s="44" t="s">
        <v>14</v>
      </c>
      <c r="J22" s="45" t="s">
        <v>21</v>
      </c>
      <c r="K22" s="43" t="s">
        <v>19</v>
      </c>
      <c r="L22" s="46" t="s">
        <v>22</v>
      </c>
      <c r="M22" s="47" t="s">
        <v>40</v>
      </c>
    </row>
    <row r="23" spans="1:13" ht="12.75">
      <c r="A23" s="56"/>
      <c r="B23" s="74"/>
      <c r="C23" s="5"/>
      <c r="D23" s="6"/>
      <c r="E23" s="9"/>
      <c r="F23" s="8"/>
      <c r="G23" s="23">
        <f>HEX2DEC(D23)/$B$10</f>
        <v>0</v>
      </c>
      <c r="H23" s="24">
        <f>SQRT(HEX2DEC(D23))/$B$10</f>
        <v>0</v>
      </c>
      <c r="I23" s="24">
        <f>HEX2DEC(E23)/$B$10</f>
        <v>0</v>
      </c>
      <c r="J23" s="24">
        <f>SQRT(HEX2DEC(E23))/$B$10</f>
        <v>0</v>
      </c>
      <c r="K23" s="23">
        <f>HEX2DEC(F23)/$B$10</f>
        <v>0</v>
      </c>
      <c r="L23" s="24">
        <f>SQRT(HEX2DEC(F23))/$B$10</f>
        <v>0</v>
      </c>
      <c r="M23" s="25" t="str">
        <f>IF(K23&gt;0,2*$B$8*G23*I23*10^-9/K23," ")</f>
        <v> </v>
      </c>
    </row>
    <row r="24" spans="1:13" ht="12.75">
      <c r="A24" s="65"/>
      <c r="B24" s="74"/>
      <c r="C24" s="5"/>
      <c r="D24" s="6"/>
      <c r="E24" s="9"/>
      <c r="F24" s="8"/>
      <c r="G24" s="23">
        <f>HEX2DEC(D24)/$B$10</f>
        <v>0</v>
      </c>
      <c r="H24" s="24">
        <f>SQRT(HEX2DEC(D24))/$B$10</f>
        <v>0</v>
      </c>
      <c r="I24" s="24">
        <f>HEX2DEC(E24)/$B$10</f>
        <v>0</v>
      </c>
      <c r="J24" s="24">
        <f>SQRT(HEX2DEC(E24))/$B$10</f>
        <v>0</v>
      </c>
      <c r="K24" s="23">
        <f>HEX2DEC(F24)/$B$10</f>
        <v>0</v>
      </c>
      <c r="L24" s="24">
        <f>SQRT(HEX2DEC(F24))/$B$10</f>
        <v>0</v>
      </c>
      <c r="M24" s="25" t="str">
        <f aca="true" t="shared" si="0" ref="M24:M35">IF(K24&gt;0,2*$B$8*G24*I24*10^-9/K24," ")</f>
        <v> </v>
      </c>
    </row>
    <row r="25" spans="1:13" ht="12.75">
      <c r="A25" s="4"/>
      <c r="B25" s="74"/>
      <c r="C25" s="5"/>
      <c r="D25" s="6"/>
      <c r="E25" s="9"/>
      <c r="F25" s="8"/>
      <c r="G25" s="23">
        <f>HEX2DEC(D25)/$B$10</f>
        <v>0</v>
      </c>
      <c r="H25" s="24">
        <f>SQRT(HEX2DEC(D25))/$B$10</f>
        <v>0</v>
      </c>
      <c r="I25" s="24">
        <f>HEX2DEC(E25)/$B$10</f>
        <v>0</v>
      </c>
      <c r="J25" s="24">
        <f>SQRT(HEX2DEC(E25))/$B$10</f>
        <v>0</v>
      </c>
      <c r="K25" s="23">
        <f>HEX2DEC(F25)/$B$10</f>
        <v>0</v>
      </c>
      <c r="L25" s="24">
        <f>SQRT(HEX2DEC(F25))/$B$10</f>
        <v>0</v>
      </c>
      <c r="M25" s="25" t="str">
        <f t="shared" si="0"/>
        <v> </v>
      </c>
    </row>
    <row r="26" spans="1:13" ht="12.75">
      <c r="A26" s="4"/>
      <c r="B26" s="74"/>
      <c r="C26" s="5"/>
      <c r="D26" s="6"/>
      <c r="E26" s="9"/>
      <c r="F26" s="8"/>
      <c r="G26" s="23">
        <f>HEX2DEC(D26)/$B$10</f>
        <v>0</v>
      </c>
      <c r="H26" s="24">
        <f>SQRT(HEX2DEC(D26))/$B$10</f>
        <v>0</v>
      </c>
      <c r="I26" s="24">
        <f>HEX2DEC(E26)/$B$10</f>
        <v>0</v>
      </c>
      <c r="J26" s="24">
        <f>SQRT(HEX2DEC(E26))/$B$10</f>
        <v>0</v>
      </c>
      <c r="K26" s="23">
        <f>HEX2DEC(F26)/$B$10</f>
        <v>0</v>
      </c>
      <c r="L26" s="24">
        <f>SQRT(HEX2DEC(F26))/$B$10</f>
        <v>0</v>
      </c>
      <c r="M26" s="25" t="str">
        <f t="shared" si="0"/>
        <v> </v>
      </c>
    </row>
    <row r="27" spans="1:13" ht="12.75">
      <c r="A27" s="4"/>
      <c r="B27" s="74"/>
      <c r="C27" s="5"/>
      <c r="D27" s="6"/>
      <c r="E27" s="9"/>
      <c r="F27" s="8"/>
      <c r="G27" s="23">
        <f>HEX2DEC(D27)/$B$10</f>
        <v>0</v>
      </c>
      <c r="H27" s="24">
        <f>SQRT(HEX2DEC(D27))/$B$10</f>
        <v>0</v>
      </c>
      <c r="I27" s="24">
        <f>HEX2DEC(E27)/$B$10</f>
        <v>0</v>
      </c>
      <c r="J27" s="24">
        <f>SQRT(HEX2DEC(E27))/$B$10</f>
        <v>0</v>
      </c>
      <c r="K27" s="23">
        <f>HEX2DEC(F27)/$B$10</f>
        <v>0</v>
      </c>
      <c r="L27" s="24">
        <f>SQRT(HEX2DEC(F27))/$B$10</f>
        <v>0</v>
      </c>
      <c r="M27" s="25" t="str">
        <f t="shared" si="0"/>
        <v> </v>
      </c>
    </row>
    <row r="28" spans="1:13" ht="12.75">
      <c r="A28" s="4" t="s">
        <v>80</v>
      </c>
      <c r="B28" s="74"/>
      <c r="C28" s="5"/>
      <c r="D28" s="6"/>
      <c r="E28" s="9"/>
      <c r="F28" s="8"/>
      <c r="G28" s="23">
        <f>HEX2DEC(D28)/$B$10</f>
        <v>0</v>
      </c>
      <c r="H28" s="24">
        <f>SQRT(HEX2DEC(D28))/$B$10</f>
        <v>0</v>
      </c>
      <c r="I28" s="24">
        <f>HEX2DEC(E28)/$B$10</f>
        <v>0</v>
      </c>
      <c r="J28" s="24">
        <f>SQRT(HEX2DEC(E28))/$B$10</f>
        <v>0</v>
      </c>
      <c r="K28" s="23">
        <f>HEX2DEC(F28)/$B$10</f>
        <v>0</v>
      </c>
      <c r="L28" s="24">
        <f>SQRT(HEX2DEC(F28))/$B$10</f>
        <v>0</v>
      </c>
      <c r="M28" s="25" t="str">
        <f t="shared" si="0"/>
        <v> </v>
      </c>
    </row>
    <row r="29" spans="1:13" ht="12.75">
      <c r="A29" s="4"/>
      <c r="B29" s="74"/>
      <c r="C29" s="5"/>
      <c r="D29" s="6"/>
      <c r="E29" s="9"/>
      <c r="F29" s="8"/>
      <c r="G29" s="23">
        <f>HEX2DEC(D29)/$B$10</f>
        <v>0</v>
      </c>
      <c r="H29" s="24">
        <f>SQRT(HEX2DEC(D29))/$B$10</f>
        <v>0</v>
      </c>
      <c r="I29" s="24">
        <f>HEX2DEC(E29)/$B$10</f>
        <v>0</v>
      </c>
      <c r="J29" s="24">
        <f>SQRT(HEX2DEC(E29))/$B$10</f>
        <v>0</v>
      </c>
      <c r="K29" s="23">
        <f>HEX2DEC(F29)/$B$10</f>
        <v>0</v>
      </c>
      <c r="L29" s="24">
        <f>SQRT(HEX2DEC(F29))/$B$10</f>
        <v>0</v>
      </c>
      <c r="M29" s="25" t="str">
        <f t="shared" si="0"/>
        <v> </v>
      </c>
    </row>
    <row r="30" spans="1:13" ht="12.75">
      <c r="A30" s="4"/>
      <c r="B30" s="74"/>
      <c r="C30" s="5"/>
      <c r="D30" s="6"/>
      <c r="E30" s="9"/>
      <c r="F30" s="8"/>
      <c r="G30" s="23">
        <f>HEX2DEC(D30)/$B$10</f>
        <v>0</v>
      </c>
      <c r="H30" s="24">
        <f>SQRT(HEX2DEC(D30))/$B$10</f>
        <v>0</v>
      </c>
      <c r="I30" s="24">
        <f>HEX2DEC(E30)/$B$10</f>
        <v>0</v>
      </c>
      <c r="J30" s="24">
        <f>SQRT(HEX2DEC(E30))/$B$10</f>
        <v>0</v>
      </c>
      <c r="K30" s="23">
        <f>HEX2DEC(F30)/$B$10</f>
        <v>0</v>
      </c>
      <c r="L30" s="24">
        <f>SQRT(HEX2DEC(F30))/$B$10</f>
        <v>0</v>
      </c>
      <c r="M30" s="25" t="str">
        <f t="shared" si="0"/>
        <v> </v>
      </c>
    </row>
    <row r="31" spans="1:13" ht="12.75">
      <c r="A31" s="4"/>
      <c r="B31" s="74"/>
      <c r="C31" s="5"/>
      <c r="D31" s="9"/>
      <c r="E31" s="9"/>
      <c r="F31" s="8"/>
      <c r="G31" s="23">
        <f>HEX2DEC(D31)/$B$10</f>
        <v>0</v>
      </c>
      <c r="H31" s="24">
        <f>SQRT(HEX2DEC(D31))/$B$10</f>
        <v>0</v>
      </c>
      <c r="I31" s="24">
        <f>HEX2DEC(E31)/$B$10</f>
        <v>0</v>
      </c>
      <c r="J31" s="24">
        <f>SQRT(HEX2DEC(E31))/$B$10</f>
        <v>0</v>
      </c>
      <c r="K31" s="23">
        <f>HEX2DEC(F31)/$B$10</f>
        <v>0</v>
      </c>
      <c r="L31" s="24">
        <f>SQRT(HEX2DEC(F31))/$B$10</f>
        <v>0</v>
      </c>
      <c r="M31" s="25" t="str">
        <f t="shared" si="0"/>
        <v> </v>
      </c>
    </row>
    <row r="32" spans="1:13" ht="12.75">
      <c r="A32" s="4"/>
      <c r="B32" s="74"/>
      <c r="C32" s="5"/>
      <c r="D32" s="9"/>
      <c r="E32" s="9"/>
      <c r="F32" s="8"/>
      <c r="G32" s="23">
        <f>HEX2DEC(D32)/$B$10</f>
        <v>0</v>
      </c>
      <c r="H32" s="24">
        <f>SQRT(HEX2DEC(D32))/$B$10</f>
        <v>0</v>
      </c>
      <c r="I32" s="24">
        <f>HEX2DEC(E32)/$B$10</f>
        <v>0</v>
      </c>
      <c r="J32" s="24">
        <f>SQRT(HEX2DEC(E32))/$B$10</f>
        <v>0</v>
      </c>
      <c r="K32" s="23">
        <f>HEX2DEC(F32)/$B$10</f>
        <v>0</v>
      </c>
      <c r="L32" s="24">
        <f>SQRT(HEX2DEC(F32))/$B$10</f>
        <v>0</v>
      </c>
      <c r="M32" s="25" t="str">
        <f t="shared" si="0"/>
        <v> </v>
      </c>
    </row>
    <row r="33" spans="1:13" ht="12.75">
      <c r="A33" s="4"/>
      <c r="B33" s="74"/>
      <c r="C33" s="5"/>
      <c r="D33" s="9"/>
      <c r="E33" s="9"/>
      <c r="F33" s="8"/>
      <c r="G33" s="23">
        <f>HEX2DEC(D33)/$B$10</f>
        <v>0</v>
      </c>
      <c r="H33" s="24">
        <f>SQRT(HEX2DEC(D33))/$B$10</f>
        <v>0</v>
      </c>
      <c r="I33" s="24">
        <f>HEX2DEC(E33)/$B$10</f>
        <v>0</v>
      </c>
      <c r="J33" s="24">
        <f>SQRT(HEX2DEC(E33))/$B$10</f>
        <v>0</v>
      </c>
      <c r="K33" s="23">
        <f>HEX2DEC(F33)/$B$10</f>
        <v>0</v>
      </c>
      <c r="L33" s="24">
        <f>SQRT(HEX2DEC(F33))/$B$10</f>
        <v>0</v>
      </c>
      <c r="M33" s="25" t="str">
        <f t="shared" si="0"/>
        <v> </v>
      </c>
    </row>
    <row r="34" spans="1:13" ht="12.75">
      <c r="A34" s="4"/>
      <c r="B34" s="74"/>
      <c r="C34" s="5"/>
      <c r="D34" s="9"/>
      <c r="E34" s="9"/>
      <c r="F34" s="8"/>
      <c r="G34" s="23">
        <f>HEX2DEC(D34)/$B$10</f>
        <v>0</v>
      </c>
      <c r="H34" s="24">
        <f>SQRT(HEX2DEC(D34))/$B$10</f>
        <v>0</v>
      </c>
      <c r="I34" s="24">
        <f>HEX2DEC(E34)/$B$10</f>
        <v>0</v>
      </c>
      <c r="J34" s="24">
        <f>SQRT(HEX2DEC(E34))/$B$10</f>
        <v>0</v>
      </c>
      <c r="K34" s="23">
        <f>HEX2DEC(F34)/$B$10</f>
        <v>0</v>
      </c>
      <c r="L34" s="24">
        <f>SQRT(HEX2DEC(F34))/$B$10</f>
        <v>0</v>
      </c>
      <c r="M34" s="25" t="str">
        <f t="shared" si="0"/>
        <v> </v>
      </c>
    </row>
    <row r="35" spans="1:13" ht="13.5" thickBot="1">
      <c r="A35" s="10"/>
      <c r="B35" s="75"/>
      <c r="C35" s="11"/>
      <c r="D35" s="21"/>
      <c r="E35" s="21"/>
      <c r="F35" s="22"/>
      <c r="G35" s="26">
        <f>HEX2DEC(D35)/$B$10</f>
        <v>0</v>
      </c>
      <c r="H35" s="24">
        <f>SQRT(HEX2DEC(D35))/$B$10</f>
        <v>0</v>
      </c>
      <c r="I35" s="27">
        <f>HEX2DEC(E35)/$B$10</f>
        <v>0</v>
      </c>
      <c r="J35" s="27">
        <f>SQRT(HEX2DEC(E35))/$B$10</f>
        <v>0</v>
      </c>
      <c r="K35" s="28">
        <f>HEX2DEC(F35)/$B$10</f>
        <v>0</v>
      </c>
      <c r="L35" s="27">
        <f>SQRT(HEX2DEC(F35))/$B$10</f>
        <v>0</v>
      </c>
      <c r="M35" s="29" t="str">
        <f t="shared" si="0"/>
        <v> </v>
      </c>
    </row>
    <row r="36" spans="1:13" ht="13.5" thickBot="1">
      <c r="A36" s="50" t="s">
        <v>67</v>
      </c>
      <c r="B36" s="48" t="s">
        <v>29</v>
      </c>
      <c r="C36" s="49" t="s">
        <v>28</v>
      </c>
      <c r="D36" s="43" t="s">
        <v>13</v>
      </c>
      <c r="E36" s="43" t="s">
        <v>14</v>
      </c>
      <c r="F36" s="44" t="s">
        <v>19</v>
      </c>
      <c r="G36" s="43" t="s">
        <v>13</v>
      </c>
      <c r="H36" s="59" t="s">
        <v>20</v>
      </c>
      <c r="I36" s="44" t="s">
        <v>14</v>
      </c>
      <c r="J36" s="45" t="s">
        <v>21</v>
      </c>
      <c r="K36" s="43" t="s">
        <v>19</v>
      </c>
      <c r="L36" s="45" t="s">
        <v>22</v>
      </c>
      <c r="M36" s="47" t="s">
        <v>40</v>
      </c>
    </row>
    <row r="37" spans="1:13" ht="12.75">
      <c r="A37" s="14"/>
      <c r="B37" s="15"/>
      <c r="C37" s="71"/>
      <c r="D37" s="16"/>
      <c r="E37" s="16"/>
      <c r="F37" s="17"/>
      <c r="G37" s="30">
        <f>HEX2DEC(D37)/$B$10</f>
        <v>0</v>
      </c>
      <c r="H37" s="24">
        <f>SQRT(HEX2DEC(D37))/$B$10</f>
        <v>0</v>
      </c>
      <c r="I37" s="69">
        <f>HEX2DEC(E37)/$B$10</f>
        <v>0</v>
      </c>
      <c r="J37" s="24">
        <f>SQRT(HEX2DEC(E37))/$B$10</f>
        <v>0</v>
      </c>
      <c r="K37" s="30">
        <f>HEX2DEC(F37)/$B$10</f>
        <v>0</v>
      </c>
      <c r="L37" s="24">
        <f>SQRT(HEX2DEC(F37))/$B$10</f>
        <v>0</v>
      </c>
      <c r="M37" s="25" t="str">
        <f aca="true" t="shared" si="1" ref="M37:M48">IF(K37&gt;0,2*$B$8*G37*I37*10^-9/K37," ")</f>
        <v> </v>
      </c>
    </row>
    <row r="38" spans="1:13" ht="12.75">
      <c r="A38" s="4"/>
      <c r="B38" s="18"/>
      <c r="C38" s="72"/>
      <c r="D38" s="19"/>
      <c r="E38" s="19"/>
      <c r="F38" s="8"/>
      <c r="G38" s="23">
        <f>HEX2DEC(D38)/$B$10</f>
        <v>0</v>
      </c>
      <c r="H38" s="24">
        <f>SQRT(HEX2DEC(D38))/$B$10</f>
        <v>0</v>
      </c>
      <c r="I38" s="24">
        <f>HEX2DEC(E38)/$B$10</f>
        <v>0</v>
      </c>
      <c r="J38" s="24">
        <f>SQRT(HEX2DEC(E38))/$B$10</f>
        <v>0</v>
      </c>
      <c r="K38" s="23">
        <f>HEX2DEC(F38)/$B$10</f>
        <v>0</v>
      </c>
      <c r="L38" s="24">
        <f>SQRT(HEX2DEC(F38))/$B$10</f>
        <v>0</v>
      </c>
      <c r="M38" s="25" t="str">
        <f t="shared" si="1"/>
        <v> </v>
      </c>
    </row>
    <row r="39" spans="1:13" ht="12.75">
      <c r="A39" s="4"/>
      <c r="B39" s="18"/>
      <c r="C39" s="72"/>
      <c r="D39" s="19"/>
      <c r="E39" s="19"/>
      <c r="F39" s="8"/>
      <c r="G39" s="23">
        <f>HEX2DEC(D39)/$B$10</f>
        <v>0</v>
      </c>
      <c r="H39" s="24">
        <f>SQRT(HEX2DEC(D39))/$B$10</f>
        <v>0</v>
      </c>
      <c r="I39" s="24">
        <f>HEX2DEC(E39)/$B$10</f>
        <v>0</v>
      </c>
      <c r="J39" s="24">
        <f>SQRT(HEX2DEC(E39))/$B$10</f>
        <v>0</v>
      </c>
      <c r="K39" s="23">
        <f>HEX2DEC(F39)/$B$10</f>
        <v>0</v>
      </c>
      <c r="L39" s="24">
        <f>SQRT(HEX2DEC(F39))/$B$10</f>
        <v>0</v>
      </c>
      <c r="M39" s="25" t="str">
        <f t="shared" si="1"/>
        <v> </v>
      </c>
    </row>
    <row r="40" spans="1:13" ht="12.75">
      <c r="A40" s="4"/>
      <c r="B40" s="18"/>
      <c r="C40" s="72"/>
      <c r="D40" s="19"/>
      <c r="E40" s="19"/>
      <c r="F40" s="8"/>
      <c r="G40" s="23">
        <f>HEX2DEC(D40)/$B$10</f>
        <v>0</v>
      </c>
      <c r="H40" s="24">
        <f>SQRT(HEX2DEC(D40))/$B$10</f>
        <v>0</v>
      </c>
      <c r="I40" s="24">
        <f>HEX2DEC(E40)/$B$10</f>
        <v>0</v>
      </c>
      <c r="J40" s="24">
        <f>SQRT(HEX2DEC(E40))/$B$10</f>
        <v>0</v>
      </c>
      <c r="K40" s="23">
        <f>HEX2DEC(F40)/$B$10</f>
        <v>0</v>
      </c>
      <c r="L40" s="24">
        <f>SQRT(HEX2DEC(F40))/$B$10</f>
        <v>0</v>
      </c>
      <c r="M40" s="25" t="str">
        <f t="shared" si="1"/>
        <v> </v>
      </c>
    </row>
    <row r="41" spans="1:13" ht="12.75">
      <c r="A41" s="4"/>
      <c r="B41" s="62"/>
      <c r="C41" s="72"/>
      <c r="D41" s="19"/>
      <c r="E41" s="19"/>
      <c r="F41" s="8"/>
      <c r="G41" s="23">
        <f>HEX2DEC(D41)/$B$10</f>
        <v>0</v>
      </c>
      <c r="H41" s="24">
        <f>SQRT(HEX2DEC(D41))/$B$10</f>
        <v>0</v>
      </c>
      <c r="I41" s="24">
        <f>HEX2DEC(E41)/$B$10</f>
        <v>0</v>
      </c>
      <c r="J41" s="24">
        <f>SQRT(HEX2DEC(E41))/$B$10</f>
        <v>0</v>
      </c>
      <c r="K41" s="23">
        <f>HEX2DEC(F41)/$B$10</f>
        <v>0</v>
      </c>
      <c r="L41" s="24">
        <f>SQRT(HEX2DEC(F41))/$B$10</f>
        <v>0</v>
      </c>
      <c r="M41" s="25" t="str">
        <f t="shared" si="1"/>
        <v> </v>
      </c>
    </row>
    <row r="42" spans="1:13" ht="12.75">
      <c r="A42" s="4" t="s">
        <v>80</v>
      </c>
      <c r="B42" s="18"/>
      <c r="C42" s="72"/>
      <c r="D42" s="19"/>
      <c r="E42" s="19"/>
      <c r="F42" s="8"/>
      <c r="G42" s="23">
        <f>HEX2DEC(D42)/$B$10</f>
        <v>0</v>
      </c>
      <c r="H42" s="24">
        <f>SQRT(HEX2DEC(D42))/$B$10</f>
        <v>0</v>
      </c>
      <c r="I42" s="24">
        <f>HEX2DEC(E42)/$B$10</f>
        <v>0</v>
      </c>
      <c r="J42" s="24">
        <f>SQRT(HEX2DEC(E42))/$B$10</f>
        <v>0</v>
      </c>
      <c r="K42" s="23">
        <f>HEX2DEC(F42)/$B$10</f>
        <v>0</v>
      </c>
      <c r="L42" s="24">
        <f>SQRT(HEX2DEC(F42))/$B$10</f>
        <v>0</v>
      </c>
      <c r="M42" s="25" t="str">
        <f t="shared" si="1"/>
        <v> </v>
      </c>
    </row>
    <row r="43" spans="1:13" ht="12.75">
      <c r="A43" s="4"/>
      <c r="B43" s="18"/>
      <c r="C43" s="72"/>
      <c r="D43" s="19"/>
      <c r="E43" s="19"/>
      <c r="F43" s="8"/>
      <c r="G43" s="23">
        <f>HEX2DEC(D43)/$B$10</f>
        <v>0</v>
      </c>
      <c r="H43" s="24">
        <f>SQRT(HEX2DEC(D43))/$B$10</f>
        <v>0</v>
      </c>
      <c r="I43" s="24">
        <f>HEX2DEC(E43)/$B$10</f>
        <v>0</v>
      </c>
      <c r="J43" s="24">
        <f>SQRT(HEX2DEC(E43))/$B$10</f>
        <v>0</v>
      </c>
      <c r="K43" s="23">
        <f>HEX2DEC(F43)/$B$10</f>
        <v>0</v>
      </c>
      <c r="L43" s="24">
        <f>SQRT(HEX2DEC(F43))/$B$10</f>
        <v>0</v>
      </c>
      <c r="M43" s="25" t="str">
        <f t="shared" si="1"/>
        <v> </v>
      </c>
    </row>
    <row r="44" spans="1:13" ht="12.75">
      <c r="A44" s="4"/>
      <c r="B44" s="18"/>
      <c r="C44" s="72"/>
      <c r="D44" s="19"/>
      <c r="E44" s="19"/>
      <c r="F44" s="8"/>
      <c r="G44" s="23">
        <f>HEX2DEC(D44)/$B$10</f>
        <v>0</v>
      </c>
      <c r="H44" s="24">
        <f>SQRT(HEX2DEC(D44))/$B$10</f>
        <v>0</v>
      </c>
      <c r="I44" s="24">
        <f>HEX2DEC(E44)/$B$10</f>
        <v>0</v>
      </c>
      <c r="J44" s="24">
        <f>SQRT(HEX2DEC(E44))/$B$10</f>
        <v>0</v>
      </c>
      <c r="K44" s="23">
        <f>HEX2DEC(F44)/$B$10</f>
        <v>0</v>
      </c>
      <c r="L44" s="24">
        <f>SQRT(HEX2DEC(F44))/$B$10</f>
        <v>0</v>
      </c>
      <c r="M44" s="25" t="str">
        <f t="shared" si="1"/>
        <v> </v>
      </c>
    </row>
    <row r="45" spans="1:13" ht="12.75">
      <c r="A45" s="4"/>
      <c r="B45" s="18"/>
      <c r="C45" s="72"/>
      <c r="D45" s="19"/>
      <c r="E45" s="19"/>
      <c r="F45" s="8"/>
      <c r="G45" s="23">
        <f>HEX2DEC(D45)/$B$10</f>
        <v>0</v>
      </c>
      <c r="H45" s="24">
        <f>SQRT(HEX2DEC(D45))/$B$10</f>
        <v>0</v>
      </c>
      <c r="I45" s="24">
        <f>HEX2DEC(E45)/$B$10</f>
        <v>0</v>
      </c>
      <c r="J45" s="24">
        <f>SQRT(HEX2DEC(E45))/$B$10</f>
        <v>0</v>
      </c>
      <c r="K45" s="23">
        <f>HEX2DEC(F45)/$B$10</f>
        <v>0</v>
      </c>
      <c r="L45" s="24">
        <f>SQRT(HEX2DEC(F45))/$B$10</f>
        <v>0</v>
      </c>
      <c r="M45" s="25" t="str">
        <f t="shared" si="1"/>
        <v> </v>
      </c>
    </row>
    <row r="46" spans="1:13" ht="12.75">
      <c r="A46" s="4"/>
      <c r="B46" s="18"/>
      <c r="C46" s="72"/>
      <c r="D46" s="19"/>
      <c r="E46" s="19"/>
      <c r="F46" s="8"/>
      <c r="G46" s="23">
        <f>HEX2DEC(D46)/$B$10</f>
        <v>0</v>
      </c>
      <c r="H46" s="24">
        <f>SQRT(HEX2DEC(D46))/$B$10</f>
        <v>0</v>
      </c>
      <c r="I46" s="24">
        <f>HEX2DEC(E46)/$B$10</f>
        <v>0</v>
      </c>
      <c r="J46" s="24">
        <f>SQRT(HEX2DEC(E46))/$B$10</f>
        <v>0</v>
      </c>
      <c r="K46" s="23">
        <f>HEX2DEC(F46)/$B$10</f>
        <v>0</v>
      </c>
      <c r="L46" s="24">
        <f>SQRT(HEX2DEC(F46))/$B$10</f>
        <v>0</v>
      </c>
      <c r="M46" s="25" t="str">
        <f t="shared" si="1"/>
        <v> </v>
      </c>
    </row>
    <row r="47" spans="1:13" ht="12.75">
      <c r="A47" s="4"/>
      <c r="B47" s="18"/>
      <c r="C47" s="72"/>
      <c r="D47" s="19"/>
      <c r="E47" s="19"/>
      <c r="F47" s="8"/>
      <c r="G47" s="23">
        <f>HEX2DEC(D47)/$B$10</f>
        <v>0</v>
      </c>
      <c r="H47" s="24">
        <f>SQRT(HEX2DEC(D47))/$B$10</f>
        <v>0</v>
      </c>
      <c r="I47" s="24">
        <f>HEX2DEC(E47)/$B$10</f>
        <v>0</v>
      </c>
      <c r="J47" s="24">
        <f>SQRT(HEX2DEC(E47))/$B$10</f>
        <v>0</v>
      </c>
      <c r="K47" s="23">
        <f>HEX2DEC(F47)/$B$10</f>
        <v>0</v>
      </c>
      <c r="L47" s="24">
        <f>SQRT(HEX2DEC(F47))/$B$10</f>
        <v>0</v>
      </c>
      <c r="M47" s="25" t="str">
        <f t="shared" si="1"/>
        <v> </v>
      </c>
    </row>
    <row r="48" spans="1:13" ht="13.5" thickBot="1">
      <c r="A48" s="10"/>
      <c r="B48" s="12"/>
      <c r="C48" s="73"/>
      <c r="D48" s="20"/>
      <c r="E48" s="21"/>
      <c r="F48" s="22"/>
      <c r="G48" s="26">
        <f>HEX2DEC(D48)/$B$10</f>
        <v>0</v>
      </c>
      <c r="H48" s="24">
        <f>SQRT(HEX2DEC(D48))/$B$10</f>
        <v>0</v>
      </c>
      <c r="I48" s="27">
        <f>HEX2DEC(E48)/$B$10</f>
        <v>0</v>
      </c>
      <c r="J48" s="24">
        <f>SQRT(HEX2DEC(E48))/$B$10</f>
        <v>0</v>
      </c>
      <c r="K48" s="28">
        <f>HEX2DEC(F48)/$B$10</f>
        <v>0</v>
      </c>
      <c r="L48" s="24">
        <f>SQRT(HEX2DEC(F48))/$B$10</f>
        <v>0</v>
      </c>
      <c r="M48" s="25" t="str">
        <f t="shared" si="1"/>
        <v> </v>
      </c>
    </row>
    <row r="49" spans="1:13" ht="12.75">
      <c r="A49" s="33"/>
      <c r="B49" s="82" t="s">
        <v>10</v>
      </c>
      <c r="C49" s="80"/>
      <c r="D49" s="79" t="s">
        <v>15</v>
      </c>
      <c r="E49" s="79"/>
      <c r="F49" s="80"/>
      <c r="G49" s="36" t="s">
        <v>41</v>
      </c>
      <c r="H49" s="37"/>
      <c r="I49" s="67"/>
      <c r="J49" s="37"/>
      <c r="K49" s="37"/>
      <c r="L49" s="37"/>
      <c r="M49" s="38" t="s">
        <v>38</v>
      </c>
    </row>
    <row r="50" spans="1:13" ht="12.75">
      <c r="A50" s="31" t="s">
        <v>26</v>
      </c>
      <c r="B50" s="34" t="s">
        <v>43</v>
      </c>
      <c r="C50" s="35" t="s">
        <v>44</v>
      </c>
      <c r="D50" s="77" t="s">
        <v>12</v>
      </c>
      <c r="E50" s="81"/>
      <c r="F50" s="78"/>
      <c r="G50" s="39" t="s">
        <v>16</v>
      </c>
      <c r="H50" s="40"/>
      <c r="I50" s="68" t="s">
        <v>17</v>
      </c>
      <c r="J50" s="40"/>
      <c r="K50" s="39" t="s">
        <v>18</v>
      </c>
      <c r="L50" s="41"/>
      <c r="M50" s="42" t="s">
        <v>18</v>
      </c>
    </row>
    <row r="51" spans="1:13" ht="13.5" thickBot="1">
      <c r="A51" s="51" t="s">
        <v>68</v>
      </c>
      <c r="B51" s="43" t="s">
        <v>29</v>
      </c>
      <c r="C51" s="44" t="s">
        <v>30</v>
      </c>
      <c r="D51" s="43" t="s">
        <v>13</v>
      </c>
      <c r="E51" s="43" t="s">
        <v>61</v>
      </c>
      <c r="F51" s="44" t="s">
        <v>19</v>
      </c>
      <c r="G51" s="43" t="s">
        <v>13</v>
      </c>
      <c r="H51" s="45" t="s">
        <v>20</v>
      </c>
      <c r="I51" s="44" t="s">
        <v>61</v>
      </c>
      <c r="J51" s="45" t="s">
        <v>62</v>
      </c>
      <c r="K51" s="43" t="s">
        <v>19</v>
      </c>
      <c r="L51" s="46" t="s">
        <v>22</v>
      </c>
      <c r="M51" s="47" t="s">
        <v>40</v>
      </c>
    </row>
    <row r="52" spans="1:13" ht="12.75">
      <c r="A52" s="56"/>
      <c r="B52" s="74"/>
      <c r="C52" s="55"/>
      <c r="D52" s="19"/>
      <c r="E52" s="19"/>
      <c r="F52" s="17"/>
      <c r="G52" s="23">
        <f>HEX2DEC(D52)/$B$10</f>
        <v>0</v>
      </c>
      <c r="H52" s="24">
        <f>SQRT(HEX2DEC(D52))/$B$10</f>
        <v>0</v>
      </c>
      <c r="I52" s="24">
        <f>HEX2DEC(E52)/$B$10</f>
        <v>0</v>
      </c>
      <c r="J52" s="24">
        <f>SQRT(HEX2DEC(E52))/$B$10</f>
        <v>0</v>
      </c>
      <c r="K52" s="23">
        <f>HEX2DEC(F52)/$B$10</f>
        <v>0</v>
      </c>
      <c r="L52" s="24">
        <f>SQRT(HEX2DEC(F52))/$B$10</f>
        <v>0</v>
      </c>
      <c r="M52" s="25" t="str">
        <f aca="true" t="shared" si="2" ref="M52:M64">IF(K52&gt;0,2*$B$8*G52*I52*10^-9/K52," ")</f>
        <v> </v>
      </c>
    </row>
    <row r="53" spans="1:13" ht="12.75">
      <c r="A53" s="8"/>
      <c r="B53" s="74"/>
      <c r="C53" s="5"/>
      <c r="D53" s="19"/>
      <c r="E53" s="19"/>
      <c r="F53" s="8"/>
      <c r="G53" s="23">
        <f>HEX2DEC(D53)/$B$10</f>
        <v>0</v>
      </c>
      <c r="H53" s="24">
        <f>SQRT(HEX2DEC(D53))/$B$10</f>
        <v>0</v>
      </c>
      <c r="I53" s="24">
        <f>HEX2DEC(E53)/$B$10</f>
        <v>0</v>
      </c>
      <c r="J53" s="24">
        <f>SQRT(HEX2DEC(E53))/$B$10</f>
        <v>0</v>
      </c>
      <c r="K53" s="23">
        <f>HEX2DEC(F53)/$B$10</f>
        <v>0</v>
      </c>
      <c r="L53" s="24">
        <f>SQRT(HEX2DEC(F53))/$B$10</f>
        <v>0</v>
      </c>
      <c r="M53" s="25" t="str">
        <f t="shared" si="2"/>
        <v> </v>
      </c>
    </row>
    <row r="54" spans="1:13" ht="12.75">
      <c r="A54" s="4"/>
      <c r="B54" s="74"/>
      <c r="C54" s="5"/>
      <c r="D54" s="19"/>
      <c r="E54" s="19"/>
      <c r="F54" s="84"/>
      <c r="G54" s="23">
        <f>HEX2DEC(D54)/$B$10</f>
        <v>0</v>
      </c>
      <c r="H54" s="24">
        <f>SQRT(HEX2DEC(D54))/$B$10</f>
        <v>0</v>
      </c>
      <c r="I54" s="24">
        <f>HEX2DEC(E54)/$B$10</f>
        <v>0</v>
      </c>
      <c r="J54" s="24">
        <f>SQRT(HEX2DEC(E54))/$B$10</f>
        <v>0</v>
      </c>
      <c r="K54" s="23">
        <f>HEX2DEC(F54)/$B$10</f>
        <v>0</v>
      </c>
      <c r="L54" s="24">
        <f>SQRT(HEX2DEC(F54))/$B$10</f>
        <v>0</v>
      </c>
      <c r="M54" s="25" t="str">
        <f t="shared" si="2"/>
        <v> </v>
      </c>
    </row>
    <row r="55" spans="1:13" ht="12.75">
      <c r="A55" s="4"/>
      <c r="B55" s="74"/>
      <c r="C55" s="5"/>
      <c r="D55" s="19"/>
      <c r="E55" s="19"/>
      <c r="F55" s="8"/>
      <c r="G55" s="23">
        <f>HEX2DEC(D55)/$B$10</f>
        <v>0</v>
      </c>
      <c r="H55" s="24">
        <f>SQRT(HEX2DEC(D55))/$B$10</f>
        <v>0</v>
      </c>
      <c r="I55" s="24">
        <f>HEX2DEC(E55)/$B$10</f>
        <v>0</v>
      </c>
      <c r="J55" s="24">
        <f>SQRT(HEX2DEC(E55))/$B$10</f>
        <v>0</v>
      </c>
      <c r="K55" s="23">
        <f>HEX2DEC(F55)/$B$10</f>
        <v>0</v>
      </c>
      <c r="L55" s="24">
        <f>SQRT(HEX2DEC(F55))/$B$10</f>
        <v>0</v>
      </c>
      <c r="M55" s="25" t="str">
        <f t="shared" si="2"/>
        <v> </v>
      </c>
    </row>
    <row r="56" spans="1:13" ht="12.75">
      <c r="A56" s="4"/>
      <c r="B56" s="74"/>
      <c r="C56" s="5"/>
      <c r="D56" s="19"/>
      <c r="E56" s="19"/>
      <c r="F56" s="8"/>
      <c r="G56" s="23">
        <f>HEX2DEC(D56)/$B$10</f>
        <v>0</v>
      </c>
      <c r="H56" s="24">
        <f>SQRT(HEX2DEC(D56))/$B$10</f>
        <v>0</v>
      </c>
      <c r="I56" s="24">
        <f>HEX2DEC(E56)/$B$10</f>
        <v>0</v>
      </c>
      <c r="J56" s="24">
        <f>SQRT(HEX2DEC(E56))/$B$10</f>
        <v>0</v>
      </c>
      <c r="K56" s="23">
        <f>HEX2DEC(F56)/$B$10</f>
        <v>0</v>
      </c>
      <c r="L56" s="24">
        <f>SQRT(HEX2DEC(F56))/$B$10</f>
        <v>0</v>
      </c>
      <c r="M56" s="25" t="str">
        <f t="shared" si="2"/>
        <v> </v>
      </c>
    </row>
    <row r="57" spans="1:13" ht="12.75">
      <c r="A57" s="4"/>
      <c r="B57" s="74"/>
      <c r="C57" s="5"/>
      <c r="D57" s="19"/>
      <c r="E57" s="19"/>
      <c r="F57" s="8"/>
      <c r="G57" s="23">
        <f>HEX2DEC(D57)/$B$10</f>
        <v>0</v>
      </c>
      <c r="H57" s="24">
        <f>SQRT(HEX2DEC(D57))/$B$10</f>
        <v>0</v>
      </c>
      <c r="I57" s="24">
        <f>HEX2DEC(E57)/$B$10</f>
        <v>0</v>
      </c>
      <c r="J57" s="24">
        <f>SQRT(HEX2DEC(E57))/$B$10</f>
        <v>0</v>
      </c>
      <c r="K57" s="23">
        <f>HEX2DEC(F57)/$B$10</f>
        <v>0</v>
      </c>
      <c r="L57" s="24">
        <f>SQRT(HEX2DEC(F57))/$B$10</f>
        <v>0</v>
      </c>
      <c r="M57" s="25" t="str">
        <f t="shared" si="2"/>
        <v> </v>
      </c>
    </row>
    <row r="58" spans="1:13" ht="12.75">
      <c r="A58" s="4" t="s">
        <v>81</v>
      </c>
      <c r="B58" s="74"/>
      <c r="C58" s="5"/>
      <c r="D58" s="19"/>
      <c r="E58" s="19"/>
      <c r="F58" s="8"/>
      <c r="G58" s="23">
        <f>HEX2DEC(D58)/$B$10</f>
        <v>0</v>
      </c>
      <c r="H58" s="24">
        <f>SQRT(HEX2DEC(D58))/$B$10</f>
        <v>0</v>
      </c>
      <c r="I58" s="24">
        <f>HEX2DEC(E58)/$B$10</f>
        <v>0</v>
      </c>
      <c r="J58" s="24">
        <f>SQRT(HEX2DEC(E58))/$B$10</f>
        <v>0</v>
      </c>
      <c r="K58" s="23">
        <f>HEX2DEC(F58)/$B$10</f>
        <v>0</v>
      </c>
      <c r="L58" s="24">
        <f>SQRT(HEX2DEC(F58))/$B$10</f>
        <v>0</v>
      </c>
      <c r="M58" s="25" t="str">
        <f t="shared" si="2"/>
        <v> </v>
      </c>
    </row>
    <row r="59" spans="1:13" ht="12.75">
      <c r="A59" s="4"/>
      <c r="B59" s="74"/>
      <c r="C59" s="5"/>
      <c r="D59" s="19"/>
      <c r="E59" s="19"/>
      <c r="F59" s="8"/>
      <c r="G59" s="23">
        <f>HEX2DEC(D59)/$B$10</f>
        <v>0</v>
      </c>
      <c r="H59" s="24">
        <f>SQRT(HEX2DEC(D59))/$B$10</f>
        <v>0</v>
      </c>
      <c r="I59" s="24">
        <f>HEX2DEC(E59)/$B$10</f>
        <v>0</v>
      </c>
      <c r="J59" s="24">
        <f>SQRT(HEX2DEC(E59))/$B$10</f>
        <v>0</v>
      </c>
      <c r="K59" s="23">
        <f>HEX2DEC(F59)/$B$10</f>
        <v>0</v>
      </c>
      <c r="L59" s="24">
        <f>SQRT(HEX2DEC(F59))/$B$10</f>
        <v>0</v>
      </c>
      <c r="M59" s="25" t="str">
        <f t="shared" si="2"/>
        <v> </v>
      </c>
    </row>
    <row r="60" spans="1:13" ht="12.75">
      <c r="A60" s="4"/>
      <c r="B60" s="74"/>
      <c r="C60" s="5"/>
      <c r="D60" s="19"/>
      <c r="E60" s="19"/>
      <c r="F60" s="8"/>
      <c r="G60" s="23">
        <f>HEX2DEC(D60)/$B$10</f>
        <v>0</v>
      </c>
      <c r="H60" s="24">
        <f>SQRT(HEX2DEC(D60))/$B$10</f>
        <v>0</v>
      </c>
      <c r="I60" s="24">
        <f>HEX2DEC(E60)/$B$10</f>
        <v>0</v>
      </c>
      <c r="J60" s="24">
        <f>SQRT(HEX2DEC(E60))/$B$10</f>
        <v>0</v>
      </c>
      <c r="K60" s="23">
        <f>HEX2DEC(F60)/$B$10</f>
        <v>0</v>
      </c>
      <c r="L60" s="24">
        <f>SQRT(HEX2DEC(F60))/$B$10</f>
        <v>0</v>
      </c>
      <c r="M60" s="25" t="str">
        <f t="shared" si="2"/>
        <v> </v>
      </c>
    </row>
    <row r="61" spans="1:13" ht="12.75">
      <c r="A61" s="4"/>
      <c r="B61" s="74"/>
      <c r="C61" s="5"/>
      <c r="D61" s="19"/>
      <c r="E61" s="19"/>
      <c r="F61" s="8"/>
      <c r="G61" s="23">
        <f>HEX2DEC(D61)/$B$10</f>
        <v>0</v>
      </c>
      <c r="H61" s="24">
        <f>SQRT(HEX2DEC(D61))/$B$10</f>
        <v>0</v>
      </c>
      <c r="I61" s="24">
        <f>HEX2DEC(E61)/$B$10</f>
        <v>0</v>
      </c>
      <c r="J61" s="24">
        <f>SQRT(HEX2DEC(E61))/$B$10</f>
        <v>0</v>
      </c>
      <c r="K61" s="23">
        <f>HEX2DEC(F61)/$B$10</f>
        <v>0</v>
      </c>
      <c r="L61" s="24">
        <f>SQRT(HEX2DEC(F61))/$B$10</f>
        <v>0</v>
      </c>
      <c r="M61" s="25" t="str">
        <f t="shared" si="2"/>
        <v> </v>
      </c>
    </row>
    <row r="62" spans="1:13" ht="12.75">
      <c r="A62" s="4"/>
      <c r="B62" s="74"/>
      <c r="C62" s="5"/>
      <c r="D62" s="19"/>
      <c r="E62" s="19"/>
      <c r="F62" s="8"/>
      <c r="G62" s="23">
        <f>HEX2DEC(D62)/$B$10</f>
        <v>0</v>
      </c>
      <c r="H62" s="24">
        <f>SQRT(HEX2DEC(D62))/$B$10</f>
        <v>0</v>
      </c>
      <c r="I62" s="24">
        <f>HEX2DEC(E62)/$B$10</f>
        <v>0</v>
      </c>
      <c r="J62" s="24">
        <f>SQRT(HEX2DEC(E62))/$B$10</f>
        <v>0</v>
      </c>
      <c r="K62" s="23">
        <f>HEX2DEC(F62)/$B$10</f>
        <v>0</v>
      </c>
      <c r="L62" s="24">
        <f>SQRT(HEX2DEC(F62))/$B$10</f>
        <v>0</v>
      </c>
      <c r="M62" s="25" t="str">
        <f t="shared" si="2"/>
        <v> </v>
      </c>
    </row>
    <row r="63" spans="1:13" ht="12.75">
      <c r="A63" s="4"/>
      <c r="B63" s="74"/>
      <c r="C63" s="5"/>
      <c r="D63" s="9"/>
      <c r="E63" s="19"/>
      <c r="F63" s="8"/>
      <c r="G63" s="23">
        <f>HEX2DEC(D63)/$B$10</f>
        <v>0</v>
      </c>
      <c r="H63" s="24">
        <f>SQRT(HEX2DEC(D63))/$B$10</f>
        <v>0</v>
      </c>
      <c r="I63" s="24">
        <f>HEX2DEC(E63)/$B$10</f>
        <v>0</v>
      </c>
      <c r="J63" s="24">
        <f>SQRT(HEX2DEC(E63))/$B$10</f>
        <v>0</v>
      </c>
      <c r="K63" s="23">
        <f>HEX2DEC(F63)/$B$10</f>
        <v>0</v>
      </c>
      <c r="L63" s="24">
        <f>SQRT(HEX2DEC(F63))/$B$10</f>
        <v>0</v>
      </c>
      <c r="M63" s="25" t="str">
        <f t="shared" si="2"/>
        <v> </v>
      </c>
    </row>
    <row r="64" spans="1:13" ht="13.5" thickBot="1">
      <c r="A64" s="10"/>
      <c r="B64" s="75"/>
      <c r="C64" s="11"/>
      <c r="D64" s="21"/>
      <c r="E64" s="21"/>
      <c r="F64" s="22"/>
      <c r="G64" s="26">
        <f>HEX2DEC(D64)/$B$10</f>
        <v>0</v>
      </c>
      <c r="H64" s="24">
        <f>SQRT(HEX2DEC(D64))/$B$10</f>
        <v>0</v>
      </c>
      <c r="I64" s="27">
        <f>HEX2DEC(E64)/$B$10</f>
        <v>0</v>
      </c>
      <c r="J64" s="24">
        <f>SQRT(HEX2DEC(E64))/$B$10</f>
        <v>0</v>
      </c>
      <c r="K64" s="28">
        <f>HEX2DEC(F64)/$B$10</f>
        <v>0</v>
      </c>
      <c r="L64" s="27">
        <f>SQRT(HEX2DEC(F64))/$B$10</f>
        <v>0</v>
      </c>
      <c r="M64" s="25" t="str">
        <f t="shared" si="2"/>
        <v> </v>
      </c>
    </row>
    <row r="65" spans="1:13" ht="13.5" thickBot="1">
      <c r="A65" s="51" t="s">
        <v>69</v>
      </c>
      <c r="B65" s="54" t="s">
        <v>29</v>
      </c>
      <c r="C65" s="44" t="s">
        <v>31</v>
      </c>
      <c r="D65" s="43" t="s">
        <v>13</v>
      </c>
      <c r="E65" s="43" t="s">
        <v>63</v>
      </c>
      <c r="F65" s="44" t="s">
        <v>19</v>
      </c>
      <c r="G65" s="43" t="s">
        <v>13</v>
      </c>
      <c r="H65" s="59" t="s">
        <v>20</v>
      </c>
      <c r="I65" s="44" t="s">
        <v>63</v>
      </c>
      <c r="J65" s="59" t="s">
        <v>64</v>
      </c>
      <c r="K65" s="43" t="s">
        <v>19</v>
      </c>
      <c r="L65" s="45" t="s">
        <v>22</v>
      </c>
      <c r="M65" s="60" t="s">
        <v>40</v>
      </c>
    </row>
    <row r="66" spans="1:13" ht="12.75">
      <c r="A66" s="56"/>
      <c r="B66" s="74"/>
      <c r="C66" s="5"/>
      <c r="D66" s="6"/>
      <c r="E66" s="9"/>
      <c r="F66" s="17"/>
      <c r="G66" s="23">
        <f>HEX2DEC(D66)/$B$10</f>
        <v>0</v>
      </c>
      <c r="H66" s="24">
        <f>SQRT(HEX2DEC(D66))/$B$10</f>
        <v>0</v>
      </c>
      <c r="I66" s="24">
        <f>HEX2DEC(E66)/$B$10</f>
        <v>0</v>
      </c>
      <c r="J66" s="24">
        <f>SQRT(HEX2DEC(E66))/$B$10</f>
        <v>0</v>
      </c>
      <c r="K66" s="23">
        <f>HEX2DEC(F66)/$B$10</f>
        <v>0</v>
      </c>
      <c r="L66" s="24">
        <f>SQRT(HEX2DEC(F66))/$B$10</f>
        <v>0</v>
      </c>
      <c r="M66" s="25" t="str">
        <f aca="true" t="shared" si="3" ref="M66:M78">IF(K66&gt;0,2*$B$8*G66*I66*10^-9/K66," ")</f>
        <v> </v>
      </c>
    </row>
    <row r="67" spans="1:13" ht="12.75">
      <c r="A67" s="4"/>
      <c r="B67" s="74"/>
      <c r="C67" s="7"/>
      <c r="D67" s="6"/>
      <c r="E67" s="19"/>
      <c r="F67" s="8"/>
      <c r="G67" s="23">
        <f>HEX2DEC(D67)/$B$10</f>
        <v>0</v>
      </c>
      <c r="H67" s="24">
        <f>SQRT(HEX2DEC(D67))/$B$10</f>
        <v>0</v>
      </c>
      <c r="I67" s="24">
        <f>HEX2DEC(E67)/$B$10</f>
        <v>0</v>
      </c>
      <c r="J67" s="24">
        <f>SQRT(HEX2DEC(E67))/$B$10</f>
        <v>0</v>
      </c>
      <c r="K67" s="23">
        <f>HEX2DEC(F67)/$B$10</f>
        <v>0</v>
      </c>
      <c r="L67" s="24">
        <f>SQRT(HEX2DEC(F67))/$B$10</f>
        <v>0</v>
      </c>
      <c r="M67" s="25" t="str">
        <f t="shared" si="3"/>
        <v> </v>
      </c>
    </row>
    <row r="68" spans="1:13" ht="12.75">
      <c r="A68" s="4"/>
      <c r="B68" s="74"/>
      <c r="C68" s="7"/>
      <c r="D68" s="6"/>
      <c r="E68" s="19"/>
      <c r="F68" s="8"/>
      <c r="G68" s="23">
        <f>HEX2DEC(D68)/$B$10</f>
        <v>0</v>
      </c>
      <c r="H68" s="24">
        <f>SQRT(HEX2DEC(D68))/$B$10</f>
        <v>0</v>
      </c>
      <c r="I68" s="24">
        <f>HEX2DEC(E68)/$B$10</f>
        <v>0</v>
      </c>
      <c r="J68" s="24">
        <f>SQRT(HEX2DEC(E68))/$B$10</f>
        <v>0</v>
      </c>
      <c r="K68" s="23">
        <f>HEX2DEC(F68)/$B$10</f>
        <v>0</v>
      </c>
      <c r="L68" s="24">
        <f>SQRT(HEX2DEC(F68))/$B$10</f>
        <v>0</v>
      </c>
      <c r="M68" s="25" t="str">
        <f t="shared" si="3"/>
        <v> </v>
      </c>
    </row>
    <row r="69" spans="1:13" ht="12.75">
      <c r="A69" s="4"/>
      <c r="B69" s="74"/>
      <c r="C69" s="7"/>
      <c r="D69" s="6"/>
      <c r="E69" s="19"/>
      <c r="F69" s="8"/>
      <c r="G69" s="23">
        <f>HEX2DEC(D69)/$B$10</f>
        <v>0</v>
      </c>
      <c r="H69" s="24">
        <f>SQRT(HEX2DEC(D69))/$B$10</f>
        <v>0</v>
      </c>
      <c r="I69" s="24">
        <f>HEX2DEC(E69)/$B$10</f>
        <v>0</v>
      </c>
      <c r="J69" s="24">
        <f>SQRT(HEX2DEC(E69))/$B$10</f>
        <v>0</v>
      </c>
      <c r="K69" s="23">
        <f>HEX2DEC(F69)/$B$10</f>
        <v>0</v>
      </c>
      <c r="L69" s="24">
        <f>SQRT(HEX2DEC(F69))/$B$10</f>
        <v>0</v>
      </c>
      <c r="M69" s="25" t="str">
        <f t="shared" si="3"/>
        <v> </v>
      </c>
    </row>
    <row r="70" spans="1:13" ht="12.75">
      <c r="A70" s="4"/>
      <c r="B70" s="74"/>
      <c r="C70" s="7"/>
      <c r="D70" s="6"/>
      <c r="E70" s="19"/>
      <c r="F70" s="8"/>
      <c r="G70" s="23">
        <f>HEX2DEC(D70)/$B$10</f>
        <v>0</v>
      </c>
      <c r="H70" s="24">
        <f>SQRT(HEX2DEC(D70))/$B$10</f>
        <v>0</v>
      </c>
      <c r="I70" s="24">
        <f>HEX2DEC(E70)/$B$10</f>
        <v>0</v>
      </c>
      <c r="J70" s="24">
        <f>SQRT(HEX2DEC(E70))/$B$10</f>
        <v>0</v>
      </c>
      <c r="K70" s="23">
        <f>HEX2DEC(F70)/$B$10</f>
        <v>0</v>
      </c>
      <c r="L70" s="24">
        <f>SQRT(HEX2DEC(F70))/$B$10</f>
        <v>0</v>
      </c>
      <c r="M70" s="25" t="str">
        <f t="shared" si="3"/>
        <v> </v>
      </c>
    </row>
    <row r="71" spans="1:13" ht="12.75">
      <c r="A71" s="4"/>
      <c r="B71" s="74"/>
      <c r="C71" s="7"/>
      <c r="D71" s="6"/>
      <c r="E71" s="9"/>
      <c r="F71" s="8"/>
      <c r="G71" s="23">
        <f>HEX2DEC(D71)/$B$10</f>
        <v>0</v>
      </c>
      <c r="H71" s="24">
        <f>SQRT(HEX2DEC(D71))/$B$10</f>
        <v>0</v>
      </c>
      <c r="I71" s="24">
        <f>HEX2DEC(E71)/$B$10</f>
        <v>0</v>
      </c>
      <c r="J71" s="24">
        <f>SQRT(HEX2DEC(E71))/$B$10</f>
        <v>0</v>
      </c>
      <c r="K71" s="23">
        <f>HEX2DEC(F71)/$B$10</f>
        <v>0</v>
      </c>
      <c r="L71" s="24">
        <f>SQRT(HEX2DEC(F71))/$B$10</f>
        <v>0</v>
      </c>
      <c r="M71" s="25" t="str">
        <f t="shared" si="3"/>
        <v> </v>
      </c>
    </row>
    <row r="72" spans="1:13" ht="12.75">
      <c r="A72" s="4" t="s">
        <v>82</v>
      </c>
      <c r="B72" s="74"/>
      <c r="C72" s="7"/>
      <c r="D72" s="6"/>
      <c r="E72" s="19"/>
      <c r="F72" s="8"/>
      <c r="G72" s="23">
        <f>HEX2DEC(D72)/$B$10</f>
        <v>0</v>
      </c>
      <c r="H72" s="24">
        <f>SQRT(HEX2DEC(D72))/$B$10</f>
        <v>0</v>
      </c>
      <c r="I72" s="24">
        <f>HEX2DEC(E72)/$B$10</f>
        <v>0</v>
      </c>
      <c r="J72" s="24">
        <f>SQRT(HEX2DEC(E72))/$B$10</f>
        <v>0</v>
      </c>
      <c r="K72" s="23">
        <f>HEX2DEC(F72)/$B$10</f>
        <v>0</v>
      </c>
      <c r="L72" s="24">
        <f>SQRT(HEX2DEC(F72))/$B$10</f>
        <v>0</v>
      </c>
      <c r="M72" s="25" t="str">
        <f t="shared" si="3"/>
        <v> </v>
      </c>
    </row>
    <row r="73" spans="1:13" ht="12.75">
      <c r="A73" s="4"/>
      <c r="B73" s="74"/>
      <c r="C73" s="5"/>
      <c r="D73" s="19"/>
      <c r="E73" s="19"/>
      <c r="F73" s="8"/>
      <c r="G73" s="23">
        <f>HEX2DEC(D73)/$B$10</f>
        <v>0</v>
      </c>
      <c r="H73" s="24">
        <f>SQRT(HEX2DEC(D73))/$B$10</f>
        <v>0</v>
      </c>
      <c r="I73" s="24">
        <f>HEX2DEC(E73)/$B$10</f>
        <v>0</v>
      </c>
      <c r="J73" s="24">
        <f>SQRT(HEX2DEC(E73))/$B$10</f>
        <v>0</v>
      </c>
      <c r="K73" s="23">
        <f>HEX2DEC(F73)/$B$10</f>
        <v>0</v>
      </c>
      <c r="L73" s="24">
        <f>SQRT(HEX2DEC(F73))/$B$10</f>
        <v>0</v>
      </c>
      <c r="M73" s="25" t="str">
        <f t="shared" si="3"/>
        <v> </v>
      </c>
    </row>
    <row r="74" spans="1:13" ht="12.75">
      <c r="A74" s="4"/>
      <c r="B74" s="74"/>
      <c r="C74" s="5"/>
      <c r="D74" s="9"/>
      <c r="E74" s="19"/>
      <c r="F74" s="8"/>
      <c r="G74" s="23">
        <f>HEX2DEC(D74)/$B$10</f>
        <v>0</v>
      </c>
      <c r="H74" s="24">
        <f>SQRT(HEX2DEC(D74))/$B$10</f>
        <v>0</v>
      </c>
      <c r="I74" s="24">
        <f>HEX2DEC(E74)/$B$10</f>
        <v>0</v>
      </c>
      <c r="J74" s="24">
        <f>SQRT(HEX2DEC(E74))/$B$10</f>
        <v>0</v>
      </c>
      <c r="K74" s="23">
        <f>HEX2DEC(F74)/$B$10</f>
        <v>0</v>
      </c>
      <c r="L74" s="24">
        <f>SQRT(HEX2DEC(F74))/$B$10</f>
        <v>0</v>
      </c>
      <c r="M74" s="25" t="str">
        <f t="shared" si="3"/>
        <v> </v>
      </c>
    </row>
    <row r="75" spans="1:13" ht="12.75">
      <c r="A75" s="4"/>
      <c r="B75" s="74"/>
      <c r="C75" s="5"/>
      <c r="D75" s="9"/>
      <c r="E75" s="19"/>
      <c r="F75" s="8"/>
      <c r="G75" s="23">
        <f>HEX2DEC(D75)/$B$10</f>
        <v>0</v>
      </c>
      <c r="H75" s="24">
        <f>SQRT(HEX2DEC(D75))/$B$10</f>
        <v>0</v>
      </c>
      <c r="I75" s="24">
        <f>HEX2DEC(E75)/$B$10</f>
        <v>0</v>
      </c>
      <c r="J75" s="24">
        <f>SQRT(HEX2DEC(E75))/$B$10</f>
        <v>0</v>
      </c>
      <c r="K75" s="23">
        <f>HEX2DEC(F75)/$B$10</f>
        <v>0</v>
      </c>
      <c r="L75" s="24">
        <f>SQRT(HEX2DEC(F75))/$B$10</f>
        <v>0</v>
      </c>
      <c r="M75" s="25" t="str">
        <f t="shared" si="3"/>
        <v> </v>
      </c>
    </row>
    <row r="76" spans="1:13" ht="12.75">
      <c r="A76" s="4"/>
      <c r="B76" s="74"/>
      <c r="C76" s="5"/>
      <c r="D76" s="9"/>
      <c r="E76" s="9"/>
      <c r="F76" s="8"/>
      <c r="G76" s="23">
        <f>HEX2DEC(D76)/$B$10</f>
        <v>0</v>
      </c>
      <c r="H76" s="24">
        <f>SQRT(HEX2DEC(D76))/$B$10</f>
        <v>0</v>
      </c>
      <c r="I76" s="24">
        <f>HEX2DEC(E76)/$B$10</f>
        <v>0</v>
      </c>
      <c r="J76" s="24">
        <f>SQRT(HEX2DEC(E76))/$B$10</f>
        <v>0</v>
      </c>
      <c r="K76" s="23">
        <f>HEX2DEC(F76)/$B$10</f>
        <v>0</v>
      </c>
      <c r="L76" s="24">
        <f>SQRT(HEX2DEC(F76))/$B$10</f>
        <v>0</v>
      </c>
      <c r="M76" s="25" t="str">
        <f t="shared" si="3"/>
        <v> </v>
      </c>
    </row>
    <row r="77" spans="1:13" ht="12.75">
      <c r="A77" s="4"/>
      <c r="B77" s="74"/>
      <c r="C77" s="5"/>
      <c r="D77" s="9"/>
      <c r="E77" s="9"/>
      <c r="F77" s="8"/>
      <c r="G77" s="23">
        <f>HEX2DEC(D77)/$B$10</f>
        <v>0</v>
      </c>
      <c r="H77" s="24">
        <f>SQRT(HEX2DEC(D77))/$B$10</f>
        <v>0</v>
      </c>
      <c r="I77" s="24">
        <f>HEX2DEC(E77)/$B$10</f>
        <v>0</v>
      </c>
      <c r="J77" s="24">
        <f>SQRT(HEX2DEC(E77))/$B$10</f>
        <v>0</v>
      </c>
      <c r="K77" s="23">
        <f>HEX2DEC(F77)/$B$10</f>
        <v>0</v>
      </c>
      <c r="L77" s="24">
        <f>SQRT(HEX2DEC(F77))/$B$10</f>
        <v>0</v>
      </c>
      <c r="M77" s="25" t="str">
        <f t="shared" si="3"/>
        <v> </v>
      </c>
    </row>
    <row r="78" spans="1:13" ht="13.5" thickBot="1">
      <c r="A78" s="10"/>
      <c r="B78" s="75"/>
      <c r="C78" s="11"/>
      <c r="D78" s="21"/>
      <c r="E78" s="21"/>
      <c r="F78" s="22"/>
      <c r="G78" s="26">
        <f>HEX2DEC(D78)/$B$10</f>
        <v>0</v>
      </c>
      <c r="H78" s="27">
        <f>SQRT(HEX2DEC(D78))/$B$10</f>
        <v>0</v>
      </c>
      <c r="I78" s="83">
        <f>HEX2DEC(E78)/$B$10</f>
        <v>0</v>
      </c>
      <c r="J78" s="24">
        <f>SQRT(HEX2DEC(E78))/$B$10</f>
        <v>0</v>
      </c>
      <c r="K78" s="28">
        <f>HEX2DEC(F78)/$B$10</f>
        <v>0</v>
      </c>
      <c r="L78" s="27">
        <f>SQRT(HEX2DEC(F78))/$B$10</f>
        <v>0</v>
      </c>
      <c r="M78" s="29" t="str">
        <f t="shared" si="3"/>
        <v> </v>
      </c>
    </row>
    <row r="79" spans="9:10" ht="12.75">
      <c r="I79" s="57"/>
      <c r="J79" s="58"/>
    </row>
    <row r="80" ht="12.75">
      <c r="I80" s="57"/>
    </row>
    <row r="81" spans="1:9" ht="12.75">
      <c r="A81" t="s">
        <v>45</v>
      </c>
      <c r="B81" t="s">
        <v>83</v>
      </c>
      <c r="H81" s="57"/>
      <c r="I81" s="57"/>
    </row>
    <row r="82" spans="1:9" ht="12.75">
      <c r="A82" t="s">
        <v>46</v>
      </c>
      <c r="B82" s="64">
        <v>0.882</v>
      </c>
      <c r="C82" t="s">
        <v>32</v>
      </c>
      <c r="H82" s="57"/>
      <c r="I82" s="57"/>
    </row>
    <row r="83" spans="1:9" ht="12.75">
      <c r="A83" t="s">
        <v>47</v>
      </c>
      <c r="B83" s="64">
        <v>0.751</v>
      </c>
      <c r="C83" t="s">
        <v>32</v>
      </c>
      <c r="H83" s="57"/>
      <c r="I83" s="57"/>
    </row>
    <row r="84" spans="1:9" ht="12.75">
      <c r="A84" t="s">
        <v>48</v>
      </c>
      <c r="B84" s="64">
        <v>0.729</v>
      </c>
      <c r="C84" t="s">
        <v>32</v>
      </c>
      <c r="H84" s="57"/>
      <c r="I84" s="57"/>
    </row>
    <row r="85" spans="1:9" ht="12.75">
      <c r="A85" t="s">
        <v>49</v>
      </c>
      <c r="B85" s="64">
        <v>0.761</v>
      </c>
      <c r="C85" t="s">
        <v>32</v>
      </c>
      <c r="H85" s="57"/>
      <c r="I85" s="57"/>
    </row>
    <row r="86" spans="5:9" ht="12.75">
      <c r="E86" t="s">
        <v>84</v>
      </c>
      <c r="H86" s="57"/>
      <c r="I86" s="57"/>
    </row>
    <row r="87" spans="1:12" ht="13.5" thickBot="1">
      <c r="A87" t="s">
        <v>85</v>
      </c>
      <c r="C87" s="70" t="s">
        <v>13</v>
      </c>
      <c r="D87" s="70" t="s">
        <v>14</v>
      </c>
      <c r="E87" s="70" t="s">
        <v>61</v>
      </c>
      <c r="F87" s="70" t="s">
        <v>63</v>
      </c>
      <c r="G87" s="70" t="s">
        <v>19</v>
      </c>
      <c r="H87" s="70" t="s">
        <v>86</v>
      </c>
      <c r="I87" s="70" t="s">
        <v>87</v>
      </c>
      <c r="J87" s="86" t="s">
        <v>88</v>
      </c>
      <c r="K87" s="85" t="s">
        <v>89</v>
      </c>
      <c r="L87" s="85" t="s">
        <v>18</v>
      </c>
    </row>
    <row r="88" spans="3:12" ht="12.75">
      <c r="C88" s="87"/>
      <c r="D88" s="87"/>
      <c r="E88" s="87"/>
      <c r="F88" s="87"/>
      <c r="G88" s="88"/>
      <c r="H88" s="23">
        <f>HEX2DEC(C88)/$B$10</f>
        <v>0</v>
      </c>
      <c r="I88" s="23">
        <f>HEX2DEC(D88)/$B$10</f>
        <v>0</v>
      </c>
      <c r="J88" s="23">
        <f>HEX2DEC(E88)/$B$10</f>
        <v>0</v>
      </c>
      <c r="K88" s="23">
        <f>HEX2DEC(F88)/$B$10</f>
        <v>0</v>
      </c>
      <c r="L88" s="23">
        <f>HEX2DEC(G88)/$B$10</f>
        <v>0</v>
      </c>
    </row>
    <row r="89" spans="3:12" ht="12.75">
      <c r="C89" s="87"/>
      <c r="D89" s="87"/>
      <c r="E89" s="87"/>
      <c r="F89" s="87"/>
      <c r="G89" s="87"/>
      <c r="H89" s="23">
        <f>HEX2DEC(C89)/$B$10</f>
        <v>0</v>
      </c>
      <c r="I89" s="23">
        <f>HEX2DEC(D89)/$B$10</f>
        <v>0</v>
      </c>
      <c r="J89" s="23">
        <f>HEX2DEC(E89)/$B$10</f>
        <v>0</v>
      </c>
      <c r="K89" s="23">
        <f>HEX2DEC(F89)/$B$10</f>
        <v>0</v>
      </c>
      <c r="L89" s="23">
        <f>HEX2DEC(G89)/$B$10</f>
        <v>0</v>
      </c>
    </row>
    <row r="90" spans="3:12" ht="12.75">
      <c r="C90" s="87"/>
      <c r="D90" s="87"/>
      <c r="E90" s="87"/>
      <c r="F90" s="87"/>
      <c r="G90" s="87"/>
      <c r="H90" s="23">
        <f>HEX2DEC(C90)/$B$10</f>
        <v>0</v>
      </c>
      <c r="I90" s="23">
        <f>HEX2DEC(D90)/$B$10</f>
        <v>0</v>
      </c>
      <c r="J90" s="23">
        <f>HEX2DEC(E90)/$B$10</f>
        <v>0</v>
      </c>
      <c r="K90" s="23">
        <f>HEX2DEC(F90)/$B$10</f>
        <v>0</v>
      </c>
      <c r="L90" s="23">
        <f>HEX2DEC(G90)/$B$10</f>
        <v>0</v>
      </c>
    </row>
    <row r="91" spans="3:12" ht="12.75">
      <c r="C91" s="87"/>
      <c r="D91" s="87"/>
      <c r="E91" s="87"/>
      <c r="F91" s="87"/>
      <c r="G91" s="87"/>
      <c r="H91" s="23">
        <f>HEX2DEC(C91)/$B$10</f>
        <v>0</v>
      </c>
      <c r="I91" s="23">
        <f>HEX2DEC(D91)/$B$10</f>
        <v>0</v>
      </c>
      <c r="J91" s="23">
        <f>HEX2DEC(E91)/$B$10</f>
        <v>0</v>
      </c>
      <c r="K91" s="23">
        <f>HEX2DEC(F91)/$B$10</f>
        <v>0</v>
      </c>
      <c r="L91" s="23">
        <f>HEX2DEC(G91)/$B$10</f>
        <v>0</v>
      </c>
    </row>
    <row r="92" spans="3:12" ht="12.75">
      <c r="C92" s="87"/>
      <c r="D92" s="87"/>
      <c r="E92" s="87"/>
      <c r="F92" s="87"/>
      <c r="G92" s="87"/>
      <c r="H92" s="23">
        <f>HEX2DEC(C92)/$B$10</f>
        <v>0</v>
      </c>
      <c r="I92" s="23">
        <f>HEX2DEC(D92)/$B$10</f>
        <v>0</v>
      </c>
      <c r="J92" s="23">
        <f>HEX2DEC(E92)/$B$10</f>
        <v>0</v>
      </c>
      <c r="K92" s="23">
        <f>HEX2DEC(F92)/$B$10</f>
        <v>0</v>
      </c>
      <c r="L92" s="23">
        <f>HEX2DEC(G92)/$B$10</f>
        <v>0</v>
      </c>
    </row>
    <row r="93" spans="3:12" ht="12.75">
      <c r="C93" s="87"/>
      <c r="D93" s="87"/>
      <c r="E93" s="87"/>
      <c r="F93" s="87"/>
      <c r="G93" s="87"/>
      <c r="H93" s="23">
        <f>HEX2DEC(C93)/$B$10</f>
        <v>0</v>
      </c>
      <c r="I93" s="23">
        <f>HEX2DEC(D93)/$B$10</f>
        <v>0</v>
      </c>
      <c r="J93" s="23">
        <f>HEX2DEC(E93)/$B$10</f>
        <v>0</v>
      </c>
      <c r="K93" s="23">
        <f>HEX2DEC(F93)/$B$10</f>
        <v>0</v>
      </c>
      <c r="L93" s="23">
        <f>HEX2DEC(G93)/$B$10</f>
        <v>0</v>
      </c>
    </row>
    <row r="94" spans="2:12" ht="12.75">
      <c r="B94" s="63"/>
      <c r="C94" s="87"/>
      <c r="D94" s="87"/>
      <c r="E94" s="87"/>
      <c r="F94" s="87"/>
      <c r="G94" s="87"/>
      <c r="H94" s="23">
        <f>HEX2DEC(C94)/$B$10</f>
        <v>0</v>
      </c>
      <c r="I94" s="23">
        <f>HEX2DEC(D94)/$B$10</f>
        <v>0</v>
      </c>
      <c r="J94" s="23">
        <f>HEX2DEC(E94)/$B$10</f>
        <v>0</v>
      </c>
      <c r="K94" s="23">
        <f>HEX2DEC(F94)/$B$10</f>
        <v>0</v>
      </c>
      <c r="L94" s="23">
        <f>HEX2DEC(G94)/$B$10</f>
        <v>0</v>
      </c>
    </row>
    <row r="95" spans="3:12" ht="12.75">
      <c r="C95" s="87"/>
      <c r="D95" s="87"/>
      <c r="E95" s="87"/>
      <c r="F95" s="87"/>
      <c r="G95" s="87"/>
      <c r="H95" s="23">
        <f>HEX2DEC(C95)/$B$10</f>
        <v>0</v>
      </c>
      <c r="I95" s="23">
        <f>HEX2DEC(D95)/$B$10</f>
        <v>0</v>
      </c>
      <c r="J95" s="23">
        <f>HEX2DEC(E95)/$B$10</f>
        <v>0</v>
      </c>
      <c r="K95" s="23">
        <f>HEX2DEC(F95)/$B$10</f>
        <v>0</v>
      </c>
      <c r="L95" s="23">
        <f>HEX2DEC(G95)/$B$10</f>
        <v>0</v>
      </c>
    </row>
    <row r="96" spans="2:12" ht="12.75">
      <c r="B96" s="63"/>
      <c r="C96" s="87"/>
      <c r="D96" s="87"/>
      <c r="E96" s="87"/>
      <c r="F96" s="87"/>
      <c r="G96" s="87"/>
      <c r="H96" s="23">
        <f>HEX2DEC(C96)/$B$10</f>
        <v>0</v>
      </c>
      <c r="I96" s="23">
        <f>HEX2DEC(D96)/$B$10</f>
        <v>0</v>
      </c>
      <c r="J96" s="23">
        <f>HEX2DEC(E96)/$B$10</f>
        <v>0</v>
      </c>
      <c r="K96" s="23">
        <f>HEX2DEC(F96)/$B$10</f>
        <v>0</v>
      </c>
      <c r="L96" s="23">
        <f>HEX2DEC(G96)/$B$10</f>
        <v>0</v>
      </c>
    </row>
    <row r="97" ht="12.75">
      <c r="I97" s="57"/>
    </row>
    <row r="98" ht="12.75">
      <c r="I98" s="57"/>
    </row>
    <row r="99" ht="12.75">
      <c r="I99" s="57"/>
    </row>
    <row r="100" ht="12.75">
      <c r="I100" s="57"/>
    </row>
    <row r="101" ht="12.75">
      <c r="I101" s="57"/>
    </row>
    <row r="102" ht="12.75">
      <c r="I102" s="57"/>
    </row>
    <row r="103" ht="12.75">
      <c r="I103" s="57"/>
    </row>
    <row r="104" ht="12.75">
      <c r="I104" s="57"/>
    </row>
    <row r="105" ht="12.75">
      <c r="I105" s="57"/>
    </row>
    <row r="106" ht="12.75">
      <c r="I106" s="57"/>
    </row>
    <row r="107" ht="12.75">
      <c r="I107" s="57"/>
    </row>
    <row r="108" ht="12.75">
      <c r="I108" s="57"/>
    </row>
    <row r="109" ht="12.75">
      <c r="I109" s="57"/>
    </row>
    <row r="110" ht="12.75">
      <c r="I110" s="57"/>
    </row>
    <row r="111" ht="12.75">
      <c r="I111" s="57"/>
    </row>
    <row r="112" ht="12.75">
      <c r="I112" s="57"/>
    </row>
    <row r="113" ht="12.75">
      <c r="I113" s="57"/>
    </row>
    <row r="114" ht="12.75">
      <c r="I114" s="57"/>
    </row>
    <row r="115" ht="12.75">
      <c r="I115" s="57"/>
    </row>
    <row r="116" ht="12.75">
      <c r="I116" s="57"/>
    </row>
    <row r="117" ht="12.75">
      <c r="I117" s="57"/>
    </row>
    <row r="118" ht="12.75">
      <c r="I118" s="57"/>
    </row>
    <row r="119" ht="12.75">
      <c r="I119" s="57"/>
    </row>
    <row r="120" ht="12.75">
      <c r="I120" s="57"/>
    </row>
    <row r="121" ht="12.75">
      <c r="I121" s="57"/>
    </row>
    <row r="122" ht="12.75">
      <c r="I122" s="57"/>
    </row>
    <row r="123" ht="12.75">
      <c r="I123" s="57"/>
    </row>
    <row r="124" ht="12.75">
      <c r="I124" s="57"/>
    </row>
    <row r="125" ht="12.75">
      <c r="I125" s="57"/>
    </row>
    <row r="126" ht="12.75">
      <c r="I126" s="57"/>
    </row>
    <row r="127" ht="12.75">
      <c r="I127" s="57"/>
    </row>
    <row r="128" ht="12.75">
      <c r="I128" s="57"/>
    </row>
    <row r="129" ht="12.75">
      <c r="I129" s="57"/>
    </row>
    <row r="130" ht="12.75">
      <c r="I130" s="57"/>
    </row>
    <row r="131" ht="12.75">
      <c r="I131" s="57"/>
    </row>
    <row r="132" ht="12.75">
      <c r="I132" s="57"/>
    </row>
    <row r="133" ht="12.75">
      <c r="I133" s="57"/>
    </row>
    <row r="134" ht="12.75">
      <c r="I134" s="57"/>
    </row>
    <row r="135" ht="12.75">
      <c r="I135" s="57"/>
    </row>
    <row r="136" ht="12.75">
      <c r="I136" s="57"/>
    </row>
    <row r="137" ht="12.75">
      <c r="I137" s="57"/>
    </row>
    <row r="138" ht="12.75">
      <c r="I138" s="57"/>
    </row>
    <row r="139" ht="12.75">
      <c r="I139" s="57"/>
    </row>
    <row r="140" ht="12.75">
      <c r="I140" s="57"/>
    </row>
    <row r="141" ht="12.75">
      <c r="I141" s="57"/>
    </row>
    <row r="142" ht="12.75">
      <c r="I142" s="57"/>
    </row>
    <row r="143" ht="12.75">
      <c r="I143" s="57"/>
    </row>
    <row r="144" ht="12.75">
      <c r="I144" s="57"/>
    </row>
    <row r="145" ht="12.75">
      <c r="I145" s="57"/>
    </row>
  </sheetData>
  <mergeCells count="11">
    <mergeCell ref="B66:B78"/>
    <mergeCell ref="D20:F20"/>
    <mergeCell ref="D21:F21"/>
    <mergeCell ref="B23:B35"/>
    <mergeCell ref="D49:F49"/>
    <mergeCell ref="D50:F50"/>
    <mergeCell ref="B49:C49"/>
    <mergeCell ref="C37:C48"/>
    <mergeCell ref="B52:B64"/>
    <mergeCell ref="A1:E1"/>
    <mergeCell ref="B20:C20"/>
  </mergeCells>
  <printOptions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M8" sqref="M8:N10"/>
    </sheetView>
  </sheetViews>
  <sheetFormatPr defaultColWidth="9.140625" defaultRowHeight="12.75"/>
  <sheetData>
    <row r="1" ht="23.25">
      <c r="A1" s="3" t="s">
        <v>55</v>
      </c>
    </row>
    <row r="2" spans="1:8" ht="20.25">
      <c r="A2" s="2" t="s">
        <v>51</v>
      </c>
      <c r="E2" s="1">
        <f>Data!B23</f>
        <v>0</v>
      </c>
      <c r="F2" t="s">
        <v>52</v>
      </c>
      <c r="H2" s="2" t="s">
        <v>50</v>
      </c>
    </row>
    <row r="17" ht="12.75">
      <c r="A17" s="1"/>
    </row>
    <row r="24" ht="23.25">
      <c r="A24" s="3" t="s">
        <v>56</v>
      </c>
    </row>
    <row r="25" spans="1:8" ht="20.25">
      <c r="A25" s="2" t="s">
        <v>53</v>
      </c>
      <c r="E25" s="1">
        <f>Data!C37</f>
        <v>0</v>
      </c>
      <c r="F25" t="s">
        <v>52</v>
      </c>
      <c r="H25" s="2" t="s">
        <v>54</v>
      </c>
    </row>
    <row r="40" spans="1:2" ht="12.75">
      <c r="A40" s="1"/>
      <c r="B40" s="1"/>
    </row>
    <row r="49" ht="23.25">
      <c r="A49" s="3" t="s">
        <v>57</v>
      </c>
    </row>
    <row r="50" spans="1:8" ht="20.25">
      <c r="A50" s="2" t="s">
        <v>51</v>
      </c>
      <c r="E50" s="1">
        <f>Data!B52</f>
        <v>0</v>
      </c>
      <c r="F50" t="s">
        <v>52</v>
      </c>
      <c r="H50" s="2" t="s">
        <v>58</v>
      </c>
    </row>
    <row r="65" ht="12.75">
      <c r="A65" s="1"/>
    </row>
    <row r="73" ht="23.25">
      <c r="A73" s="3" t="s">
        <v>60</v>
      </c>
    </row>
    <row r="74" spans="1:8" ht="20.25">
      <c r="A74" s="2" t="s">
        <v>51</v>
      </c>
      <c r="E74" s="1">
        <f>Data!B66</f>
        <v>0</v>
      </c>
      <c r="F74" t="s">
        <v>52</v>
      </c>
      <c r="H74" s="2" t="s">
        <v>59</v>
      </c>
    </row>
    <row r="89" ht="12.75">
      <c r="A89" s="1"/>
    </row>
  </sheetData>
  <printOptions/>
  <pageMargins left="0.75" right="0.75" top="1" bottom="1" header="0.5" footer="0.5"/>
  <pageSetup horizontalDpi="300" verticalDpi="300" orientation="portrait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PRPS</cp:lastModifiedBy>
  <cp:lastPrinted>2007-08-17T02:32:19Z</cp:lastPrinted>
  <dcterms:created xsi:type="dcterms:W3CDTF">2007-07-10T02:34:12Z</dcterms:created>
  <dcterms:modified xsi:type="dcterms:W3CDTF">2009-10-28T19:06:37Z</dcterms:modified>
  <cp:category/>
  <cp:version/>
  <cp:contentType/>
  <cp:contentStatus/>
</cp:coreProperties>
</file>